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420" windowHeight="7370" tabRatio="802" firstSheet="3" activeTab="8"/>
  </bookViews>
  <sheets>
    <sheet name="Dynamic HP Joint report" sheetId="2" r:id="rId1"/>
    <sheet name="Hardness Protocols" sheetId="4" r:id="rId2"/>
    <sheet name="HP welder Performance report" sheetId="5" r:id="rId3"/>
    <sheet name="Calibaration of instruments" sheetId="6" r:id="rId4"/>
    <sheet name="Summary sheet of HP joints " sheetId="9" r:id="rId5"/>
    <sheet name="Plan-main boiler &amp; piping" sheetId="11" r:id="rId6"/>
    <sheet name="OPEN ORDER" sheetId="12" r:id="rId7"/>
    <sheet name="MDR &amp; SAR" sheetId="13" r:id="rId8"/>
    <sheet name="REGULAR SUPPLIES " sheetId="14" r:id="rId9"/>
  </sheets>
  <definedNames>
    <definedName name="_xlnm.Print_Area" localSheetId="0">'Dynamic HP Joint report'!$A$1:$P$18</definedName>
    <definedName name="_xlnm.Print_Area" localSheetId="6">'OPEN ORDER'!$A$1:$H$87</definedName>
    <definedName name="_xlnm.Print_Area" localSheetId="5">'Plan-main boiler &amp; piping'!$A$1:$G$69</definedName>
    <definedName name="_xlnm.Print_Area" localSheetId="4">'Summary sheet of HP joints '!$A$1:$U$14</definedName>
    <definedName name="_xlnm.Print_Titles" localSheetId="6">'OPEN ORDER'!$1:$2</definedName>
  </definedNames>
  <calcPr calcId="125725"/>
</workbook>
</file>

<file path=xl/calcChain.xml><?xml version="1.0" encoding="utf-8"?>
<calcChain xmlns="http://schemas.openxmlformats.org/spreadsheetml/2006/main">
  <c r="E14" i="14"/>
  <c r="E12"/>
  <c r="E11"/>
  <c r="E7"/>
  <c r="E6"/>
  <c r="E77" i="12"/>
  <c r="E76"/>
  <c r="E71"/>
  <c r="E15"/>
  <c r="D69" i="11"/>
  <c r="D43"/>
  <c r="D27"/>
  <c r="D20"/>
  <c r="D45" l="1"/>
  <c r="T14" i="9"/>
  <c r="Q14"/>
  <c r="O14"/>
  <c r="N14"/>
  <c r="M14"/>
  <c r="L14"/>
  <c r="J14"/>
  <c r="G14"/>
  <c r="D14"/>
  <c r="C14"/>
  <c r="U13"/>
  <c r="S13"/>
  <c r="P13"/>
  <c r="R13" s="1"/>
  <c r="K13"/>
  <c r="I13" s="1"/>
  <c r="F13"/>
  <c r="H13" s="1"/>
  <c r="E13"/>
  <c r="S12"/>
  <c r="U12" s="1"/>
  <c r="P12"/>
  <c r="R12" s="1"/>
  <c r="K12"/>
  <c r="I12" s="1"/>
  <c r="F12"/>
  <c r="H12" s="1"/>
  <c r="E12"/>
  <c r="S11"/>
  <c r="U11" s="1"/>
  <c r="P11"/>
  <c r="R11" s="1"/>
  <c r="K11"/>
  <c r="I11"/>
  <c r="F11"/>
  <c r="H11" s="1"/>
  <c r="E11"/>
  <c r="S10"/>
  <c r="U10" s="1"/>
  <c r="P10"/>
  <c r="R10" s="1"/>
  <c r="K10"/>
  <c r="I10"/>
  <c r="F10"/>
  <c r="H10" s="1"/>
  <c r="E10"/>
  <c r="U9"/>
  <c r="S9"/>
  <c r="P9"/>
  <c r="R9" s="1"/>
  <c r="K9"/>
  <c r="K14" s="1"/>
  <c r="F9"/>
  <c r="H9" s="1"/>
  <c r="E9"/>
  <c r="S8"/>
  <c r="U8" s="1"/>
  <c r="U14" s="1"/>
  <c r="P8"/>
  <c r="R8" s="1"/>
  <c r="K8"/>
  <c r="I8" s="1"/>
  <c r="F8"/>
  <c r="H8" s="1"/>
  <c r="E8"/>
  <c r="E14" s="1"/>
  <c r="T5"/>
  <c r="S5"/>
  <c r="Q5"/>
  <c r="P5"/>
  <c r="O5"/>
  <c r="N5"/>
  <c r="M5"/>
  <c r="L5"/>
  <c r="J5"/>
  <c r="G5"/>
  <c r="F5"/>
  <c r="D5"/>
  <c r="C5"/>
  <c r="U4"/>
  <c r="R4"/>
  <c r="K4"/>
  <c r="K5" s="1"/>
  <c r="I4"/>
  <c r="H4"/>
  <c r="E4"/>
  <c r="U3"/>
  <c r="U5" s="1"/>
  <c r="R3"/>
  <c r="R5" s="1"/>
  <c r="K3"/>
  <c r="I3" s="1"/>
  <c r="H3"/>
  <c r="H5" s="1"/>
  <c r="E3"/>
  <c r="E5" s="1"/>
  <c r="R14" l="1"/>
  <c r="H14"/>
  <c r="I5"/>
  <c r="S14"/>
  <c r="I9"/>
  <c r="I14" s="1"/>
  <c r="F14"/>
  <c r="P14"/>
  <c r="F10" i="5" l="1"/>
  <c r="E10"/>
  <c r="G9"/>
  <c r="G8"/>
  <c r="G7"/>
  <c r="G6"/>
  <c r="G5"/>
  <c r="M37" i="4" l="1"/>
  <c r="I37"/>
  <c r="E37"/>
  <c r="M36"/>
  <c r="I36"/>
  <c r="E36"/>
  <c r="M35"/>
  <c r="I35"/>
  <c r="E35"/>
  <c r="M34"/>
  <c r="I34"/>
  <c r="E34"/>
  <c r="H41" i="2" l="1"/>
  <c r="F41" s="1"/>
  <c r="H40"/>
  <c r="F40" s="1"/>
  <c r="H39"/>
  <c r="F39" s="1"/>
  <c r="H38"/>
  <c r="F38" s="1"/>
  <c r="H37"/>
  <c r="F37" s="1"/>
  <c r="H36"/>
  <c r="F36" s="1"/>
  <c r="H35"/>
  <c r="F35"/>
  <c r="H34"/>
  <c r="F34" s="1"/>
  <c r="H33"/>
  <c r="F33" s="1"/>
  <c r="H32"/>
  <c r="F32" s="1"/>
  <c r="H31"/>
  <c r="F31" s="1"/>
  <c r="H30"/>
  <c r="F30"/>
  <c r="H29"/>
  <c r="F29" s="1"/>
  <c r="H28"/>
  <c r="F28" s="1"/>
  <c r="H27"/>
  <c r="F27" s="1"/>
  <c r="H26"/>
  <c r="F26" s="1"/>
  <c r="H25"/>
  <c r="F25" s="1"/>
  <c r="H24"/>
  <c r="F24" s="1"/>
  <c r="H23"/>
  <c r="F23"/>
  <c r="H22"/>
  <c r="F22" s="1"/>
  <c r="H21"/>
  <c r="F21" s="1"/>
  <c r="H20"/>
  <c r="F20" s="1"/>
  <c r="H19"/>
  <c r="F19" s="1"/>
  <c r="H18"/>
  <c r="F18" s="1"/>
  <c r="H17"/>
  <c r="F17"/>
  <c r="H16"/>
  <c r="F16" s="1"/>
  <c r="H15"/>
  <c r="F15"/>
  <c r="H14"/>
  <c r="F14" s="1"/>
  <c r="H13"/>
  <c r="F13" s="1"/>
  <c r="H12"/>
  <c r="F12" s="1"/>
  <c r="H11"/>
  <c r="F11" s="1"/>
  <c r="H10"/>
  <c r="F10" s="1"/>
  <c r="H9"/>
  <c r="F9"/>
  <c r="H8"/>
  <c r="F8" s="1"/>
  <c r="H7"/>
  <c r="F7"/>
  <c r="H6"/>
  <c r="F6" s="1"/>
  <c r="H5"/>
  <c r="F5" s="1"/>
  <c r="H4"/>
  <c r="F4" s="1"/>
  <c r="H3"/>
  <c r="F3" s="1"/>
  <c r="H2"/>
  <c r="F2" s="1"/>
</calcChain>
</file>

<file path=xl/sharedStrings.xml><?xml version="1.0" encoding="utf-8"?>
<sst xmlns="http://schemas.openxmlformats.org/spreadsheetml/2006/main" count="1111" uniqueCount="490">
  <si>
    <t>SNO</t>
  </si>
  <si>
    <t>JOINT NO</t>
  </si>
  <si>
    <t>Size</t>
  </si>
  <si>
    <t>Material</t>
  </si>
  <si>
    <t>WELDER NO</t>
  </si>
  <si>
    <t>FITUP DATE</t>
  </si>
  <si>
    <t>PRE-HEATING</t>
  </si>
  <si>
    <t>WELDING DATE</t>
  </si>
  <si>
    <t>RT DATE</t>
  </si>
  <si>
    <t>RT REPORT NO.</t>
  </si>
  <si>
    <t>OBSERVATION</t>
  </si>
  <si>
    <t>SR DATE</t>
  </si>
  <si>
    <t>CHART NO</t>
  </si>
  <si>
    <t>AFTER REPAIR</t>
  </si>
  <si>
    <t>CHART NO.</t>
  </si>
  <si>
    <t>REMARKS</t>
  </si>
  <si>
    <t>WS-98-J-A-01</t>
  </si>
  <si>
    <t>44.5X8.1</t>
  </si>
  <si>
    <t>SA213 T91 +  SA213 T91</t>
  </si>
  <si>
    <t>HP-97</t>
  </si>
  <si>
    <t>220°C</t>
  </si>
  <si>
    <t>GTC/PMPL/1518</t>
  </si>
  <si>
    <t>ACC</t>
  </si>
  <si>
    <t>CTH/PMPL/4407</t>
  </si>
  <si>
    <t>WS-98-J-B-01</t>
  </si>
  <si>
    <t>GTC/PMPL/1540</t>
  </si>
  <si>
    <t>CTH/PMPL/4416</t>
  </si>
  <si>
    <t>WS-98-J-C-01</t>
  </si>
  <si>
    <t>GTC/PMPL/1576</t>
  </si>
  <si>
    <t>WS-98-J-D-01</t>
  </si>
  <si>
    <t>WS-98-J-E-01</t>
  </si>
  <si>
    <t>GTC/PMPL/1581</t>
  </si>
  <si>
    <t>WS-98-J-F-01</t>
  </si>
  <si>
    <t>REP</t>
  </si>
  <si>
    <t>CTH/PMPL/4417</t>
  </si>
  <si>
    <t>WS-98-J-G-01</t>
  </si>
  <si>
    <t>GTC/PMPL/1591</t>
  </si>
  <si>
    <t>WS-98-J-H-01</t>
  </si>
  <si>
    <t>GTC/PMPL/1556</t>
  </si>
  <si>
    <t>WS-98-J-A-02</t>
  </si>
  <si>
    <t>WS-98-J-B-02</t>
  </si>
  <si>
    <t>CTH/PMPL/4436</t>
  </si>
  <si>
    <t>WS-98-J-C-02</t>
  </si>
  <si>
    <t>HP-28</t>
  </si>
  <si>
    <t>CTH/PMPL/4444</t>
  </si>
  <si>
    <t>WS-98-J-D-02</t>
  </si>
  <si>
    <t>WS-98-J-E-02</t>
  </si>
  <si>
    <t>WS-98-J-F-02</t>
  </si>
  <si>
    <t>CTH/PMPL/4445</t>
  </si>
  <si>
    <t>WS-98-J-G-02</t>
  </si>
  <si>
    <t>WS-98-J-H-02</t>
  </si>
  <si>
    <t>WS-98-J-A-03</t>
  </si>
  <si>
    <t>WS-98-J-B-03</t>
  </si>
  <si>
    <t>WS-98-J-C-03</t>
  </si>
  <si>
    <t>CTH/PMPL/4446</t>
  </si>
  <si>
    <t>WS-98-J-D-03</t>
  </si>
  <si>
    <t>HP-98</t>
  </si>
  <si>
    <t>CTH/PMPL/4456</t>
  </si>
  <si>
    <t>WS-98-J-E-03</t>
  </si>
  <si>
    <t>CTH/PMPL/4541</t>
  </si>
  <si>
    <t>CRW</t>
  </si>
  <si>
    <t>WS-98-J-F-03</t>
  </si>
  <si>
    <t>WS-98-J-G-03</t>
  </si>
  <si>
    <t>WS-98-J-H-03</t>
  </si>
  <si>
    <t>WS-98-J-A-04</t>
  </si>
  <si>
    <t>SNS/PMPL/2025</t>
  </si>
  <si>
    <t>WS-98-J-B-04</t>
  </si>
  <si>
    <t>GRIND &amp; SHOW</t>
  </si>
  <si>
    <t>WS-98-J-C-04</t>
  </si>
  <si>
    <t>WS-98-J-D-04</t>
  </si>
  <si>
    <t>CTH/PMPL/4463</t>
  </si>
  <si>
    <t>WS-98-J-E-04</t>
  </si>
  <si>
    <t>GTC/PMPL/1565</t>
  </si>
  <si>
    <t>CTH/PMPL/4475</t>
  </si>
  <si>
    <t>WS-98-J-F-04</t>
  </si>
  <si>
    <t>WS-98-J-G-04</t>
  </si>
  <si>
    <t>WS-98-J-H-04</t>
  </si>
  <si>
    <t>WS-98-J-A-05</t>
  </si>
  <si>
    <t>CTH/PMPL/4422</t>
  </si>
  <si>
    <t>WS-98-J-B-05</t>
  </si>
  <si>
    <t>DRS</t>
  </si>
  <si>
    <t>WS-98-J-C-05</t>
  </si>
  <si>
    <t>WS-98-J-D-05</t>
  </si>
  <si>
    <t>GTC/PMPL/1648</t>
  </si>
  <si>
    <t>WS-98-J-E-05</t>
  </si>
  <si>
    <t>CTH/PMPL/4480</t>
  </si>
  <si>
    <t>WS-98-J-F-05</t>
  </si>
  <si>
    <t>WS-98-J-G-05</t>
  </si>
  <si>
    <t>CTH/PMPL/R.S-243</t>
  </si>
  <si>
    <t>RE-SR</t>
  </si>
  <si>
    <t>WS-98-J-H-05</t>
  </si>
  <si>
    <t>INSTRUMENT REGN NO.</t>
  </si>
  <si>
    <t>HARDNESS TESTER</t>
  </si>
  <si>
    <t>DATE OF INSPECTION</t>
  </si>
  <si>
    <t>31.01.2020</t>
  </si>
  <si>
    <t>Report No:  HT/CP/227</t>
  </si>
  <si>
    <t>DRAWING/DOCUMENT REF.</t>
  </si>
  <si>
    <t>1-12-178-01646/47</t>
  </si>
  <si>
    <t>PSER</t>
  </si>
  <si>
    <t>PGMA:-12-178</t>
  </si>
  <si>
    <t>MATERIAL :-SA335 P91</t>
  </si>
  <si>
    <t>JOINT NO:</t>
  </si>
  <si>
    <t>WS-92, J-02</t>
  </si>
  <si>
    <t>SYSTEM:</t>
  </si>
  <si>
    <t>LINK PIPE</t>
  </si>
  <si>
    <t>Equipment Used:</t>
  </si>
  <si>
    <t>Surface condition: SMOOTH</t>
  </si>
  <si>
    <t>NEXT DUE DATE: 10/09/20</t>
  </si>
  <si>
    <t>MAKE:</t>
  </si>
  <si>
    <t>TIME</t>
  </si>
  <si>
    <t>MODEL NO: TH 110</t>
  </si>
  <si>
    <t xml:space="preserve"> </t>
  </si>
  <si>
    <t>HARDNESS VALUE</t>
  </si>
  <si>
    <t>LOCATION</t>
  </si>
  <si>
    <t>PM1</t>
  </si>
  <si>
    <t>WELD</t>
  </si>
  <si>
    <t>PM2</t>
  </si>
  <si>
    <t>READINGS</t>
  </si>
  <si>
    <t>AVG</t>
  </si>
  <si>
    <t>0°</t>
  </si>
  <si>
    <t>90°</t>
  </si>
  <si>
    <t>180°</t>
  </si>
  <si>
    <t>270°</t>
  </si>
  <si>
    <t>Note:- The maximum allowable Hardness at weld and parent metal shall be 300HV</t>
  </si>
  <si>
    <t xml:space="preserve">RESULT:- ACCEPTED </t>
  </si>
  <si>
    <t>PMPL</t>
  </si>
  <si>
    <t>BHEL</t>
  </si>
  <si>
    <t>NPGCL(ME)</t>
  </si>
  <si>
    <t>NPGCL(FQA)</t>
  </si>
  <si>
    <t>NAME</t>
  </si>
  <si>
    <t>SIGNATURE</t>
  </si>
  <si>
    <t>DATE</t>
  </si>
  <si>
    <t>POWER MECH PROJECTS LIMITED</t>
  </si>
  <si>
    <t>NABINAGAR,NPGCL,BIHAR# 3(Boiler)</t>
  </si>
  <si>
    <t>WELDER PERFORMANCE REPORT FROM 01.02.2020 TO 29.02.2020</t>
  </si>
  <si>
    <t>SL. No.</t>
  </si>
  <si>
    <t>WELDER NAME</t>
  </si>
  <si>
    <t>IBR CERTIFICATE NO:</t>
  </si>
  <si>
    <t>WELDER CODE</t>
  </si>
  <si>
    <t>RT TAKEN in SEP'19</t>
  </si>
  <si>
    <t>TOTAL REPAIR JOINTS</t>
  </si>
  <si>
    <t>REPAIR   %</t>
  </si>
  <si>
    <t>SANJAY PRAJAPATI</t>
  </si>
  <si>
    <t>JH/W/01.198.A/18-19</t>
  </si>
  <si>
    <t>PMPL/HP-10</t>
  </si>
  <si>
    <t>LEFT SITE</t>
  </si>
  <si>
    <t>AKILESH GUPTHA</t>
  </si>
  <si>
    <t>JH/W/11/13/25/13-14</t>
  </si>
  <si>
    <t>PMPL/HP-28</t>
  </si>
  <si>
    <t>AJIT KUMAR YADAV</t>
  </si>
  <si>
    <t>JH/W/PSD/09.21.B/18-19</t>
  </si>
  <si>
    <t>PMPL/HP-87</t>
  </si>
  <si>
    <t>VIKAS SINGH</t>
  </si>
  <si>
    <t>BR/W/48/15-16</t>
  </si>
  <si>
    <t>PMPL/HP-97</t>
  </si>
  <si>
    <t>PRAMOD CHOUDARY</t>
  </si>
  <si>
    <t>JH/W/JSR/13.157.A/18-19</t>
  </si>
  <si>
    <t>PMPL/HP-98</t>
  </si>
  <si>
    <t>TOTAL</t>
  </si>
  <si>
    <t>INSTRUMENTS CALIBRATION DETAILS,NPGCL,NABINAGAR (POWERMECH)</t>
  </si>
  <si>
    <t>S.NO:</t>
  </si>
  <si>
    <t>NAME OF THE INSTRUMENT</t>
  </si>
  <si>
    <t>INSTRUMENT SERIAL NO:</t>
  </si>
  <si>
    <t>CALIBRATION DATE</t>
  </si>
  <si>
    <t>DUE DATE</t>
  </si>
  <si>
    <t>DIG.TEMP.CONTROLLER OF MOTHER OVEN</t>
  </si>
  <si>
    <t>PMPL/ABFPL/BO-02</t>
  </si>
  <si>
    <t>PMPL/DMO-01</t>
  </si>
  <si>
    <t>PMPL/DMO-02</t>
  </si>
  <si>
    <t>PMPL/DMO-03</t>
  </si>
  <si>
    <t>PMPL/DMO-04</t>
  </si>
  <si>
    <t>PMPL/DMO-05</t>
  </si>
  <si>
    <t>DIAL INDICATOR</t>
  </si>
  <si>
    <t>XJJ3844</t>
  </si>
  <si>
    <t>XJJ4653</t>
  </si>
  <si>
    <t>NRE935</t>
  </si>
  <si>
    <t>UKM449</t>
  </si>
  <si>
    <t>NRE20468</t>
  </si>
  <si>
    <t>NTC977</t>
  </si>
  <si>
    <t>NRE20465</t>
  </si>
  <si>
    <t>SLIPGUAGE</t>
  </si>
  <si>
    <t>TORQUE WRENCH</t>
  </si>
  <si>
    <t>GTW-100R</t>
  </si>
  <si>
    <t>MASTER LEVEL</t>
  </si>
  <si>
    <t>3X 660 MW, NPGC Nabinagar                                                                  BOILER#-III                                                                                                Date:- 19-03-20</t>
  </si>
  <si>
    <t>Sl no.</t>
  </si>
  <si>
    <t xml:space="preserve">System </t>
  </si>
  <si>
    <t>Total No. of joints.</t>
  </si>
  <si>
    <t>TOTAL WELDING COMPLETED</t>
  </si>
  <si>
    <t>WELDING BALANCE JOINTS</t>
  </si>
  <si>
    <t>RT Scope  as per WELDED JOINTS</t>
  </si>
  <si>
    <t>RT Taken</t>
  </si>
  <si>
    <t>RT Balance as per WELDED JOINTS</t>
  </si>
  <si>
    <t>Accepted Joints</t>
  </si>
  <si>
    <t>Total Repair</t>
  </si>
  <si>
    <t>Rep. Bal.</t>
  </si>
  <si>
    <t>Repair Accepted</t>
  </si>
  <si>
    <t>Re- Repair</t>
  </si>
  <si>
    <t>Retake/DRS/others</t>
  </si>
  <si>
    <t>BAL Retake/DRS/others</t>
  </si>
  <si>
    <t>SR Scope as per WEDED JOINTS</t>
  </si>
  <si>
    <t>SR done</t>
  </si>
  <si>
    <t>SR Bal.  as per WEDED JOINTS</t>
  </si>
  <si>
    <t>Hardness  Scope as per SR done</t>
  </si>
  <si>
    <t>Hardness. Done</t>
  </si>
  <si>
    <t>Hardness. Balance as per SR COMPLETED</t>
  </si>
  <si>
    <t>Superheater NDHT</t>
  </si>
  <si>
    <t>Reheater</t>
  </si>
  <si>
    <t>Total:-</t>
  </si>
  <si>
    <t>PIPING#-III</t>
  </si>
  <si>
    <t>Hardness  Scope as per WELDED JOINTS</t>
  </si>
  <si>
    <t>Hardness. Balance as per WELDED JOINT</t>
  </si>
  <si>
    <t>MS LINE</t>
  </si>
  <si>
    <t>HRH</t>
  </si>
  <si>
    <t>LPBP</t>
  </si>
  <si>
    <t>SAFETY VALVE</t>
  </si>
  <si>
    <t>CRH</t>
  </si>
  <si>
    <t>HPBP</t>
  </si>
  <si>
    <t>DRAINABLE HYDRO TEST PLAN OF UNIT #3</t>
  </si>
  <si>
    <t>DRAINABLE  SUPERHEATER SYSTEM</t>
  </si>
  <si>
    <t>Sl No</t>
  </si>
  <si>
    <t>Description</t>
  </si>
  <si>
    <t>Joints</t>
  </si>
  <si>
    <t>Status (Bal Joints)</t>
  </si>
  <si>
    <t>Start Date</t>
  </si>
  <si>
    <t>Finish Date</t>
  </si>
  <si>
    <t>Remarks</t>
  </si>
  <si>
    <t>S-24 links</t>
  </si>
  <si>
    <t>U/P</t>
  </si>
  <si>
    <t>15.10.2018</t>
  </si>
  <si>
    <t>S-2 + S-03</t>
  </si>
  <si>
    <t>23.10.2018</t>
  </si>
  <si>
    <t>24.10.2018</t>
  </si>
  <si>
    <t>Roof panel + Roof loose tubes</t>
  </si>
  <si>
    <t>10.11.2018</t>
  </si>
  <si>
    <t>S-10 links</t>
  </si>
  <si>
    <t>COMPLETE</t>
  </si>
  <si>
    <t>Welding U/P</t>
  </si>
  <si>
    <t>Screen Tubes+ Outlet Header (S-16+S-22)</t>
  </si>
  <si>
    <t>11.11.2018</t>
  </si>
  <si>
    <t>20.11.2018</t>
  </si>
  <si>
    <t xml:space="preserve"> open order materials (12-805)</t>
  </si>
  <si>
    <t>Screen tube + Front Panel (S15 + S16)</t>
  </si>
  <si>
    <t>12 joints left and will be done after receiving open order materials</t>
  </si>
  <si>
    <t>IInd Pass Ring header + Corner loose tubes</t>
  </si>
  <si>
    <t>15.11.2018</t>
  </si>
  <si>
    <t>36 joints shall be done after receipt of open order items (Sl No-16) for approach</t>
  </si>
  <si>
    <t>E-09  panel opening</t>
  </si>
  <si>
    <t>07.10.2018</t>
  </si>
  <si>
    <t>16.10.2018</t>
  </si>
  <si>
    <t>R-03 panel opening</t>
  </si>
  <si>
    <t>20.10.2018</t>
  </si>
  <si>
    <t>29.10.2018</t>
  </si>
  <si>
    <t>BP Front O/L header + BP roof panel</t>
  </si>
  <si>
    <t>05.10.2018</t>
  </si>
  <si>
    <t>Eco coil  hanger tubes</t>
  </si>
  <si>
    <t>shall be started after receipt of open order items</t>
  </si>
  <si>
    <t>Eco header hanger tubes   (S-19B)</t>
  </si>
  <si>
    <t>06.10.2018</t>
  </si>
  <si>
    <t>5 tubes in open order</t>
  </si>
  <si>
    <t>LTRH header hanger tubes (S-19A)</t>
  </si>
  <si>
    <t>28.10.2018</t>
  </si>
  <si>
    <t>S-25 A &amp; B links with blanking</t>
  </si>
  <si>
    <t>14.10.2018</t>
  </si>
  <si>
    <t>05.11.2018</t>
  </si>
  <si>
    <t>S-18  &amp; S-19 tubes + Ring header</t>
  </si>
  <si>
    <t>25.11.2018</t>
  </si>
  <si>
    <t>open order items</t>
  </si>
  <si>
    <t xml:space="preserve">TOTAL </t>
  </si>
  <si>
    <t>ECONOMISER SYSTEM</t>
  </si>
  <si>
    <t>Eco O/L links</t>
  </si>
  <si>
    <t>27.10.2018</t>
  </si>
  <si>
    <t>Eco I/L Links</t>
  </si>
  <si>
    <t>09.11.2018</t>
  </si>
  <si>
    <t>preassembly U/P</t>
  </si>
  <si>
    <t>Eco I/L header term tubes  + Eco coils</t>
  </si>
  <si>
    <t>12.10.2018</t>
  </si>
  <si>
    <t>Eco O/L term tubes + Eco Coils</t>
  </si>
  <si>
    <t>13.10.2015</t>
  </si>
  <si>
    <t xml:space="preserve"> 14 tubes open order, 28 joints to be done after receipt of open order items</t>
  </si>
  <si>
    <t>CIRCULATION SYSTEM</t>
  </si>
  <si>
    <t>Furnace side riser</t>
  </si>
  <si>
    <t>30.10.2018</t>
  </si>
  <si>
    <t>fit up balance, materials were received against MDR so 2 no of joints have increased</t>
  </si>
  <si>
    <t>Corner #2</t>
  </si>
  <si>
    <t>25.10.2018</t>
  </si>
  <si>
    <t>07.11.2018</t>
  </si>
  <si>
    <t xml:space="preserve"> including upper corner panel, 2 tubes open order item</t>
  </si>
  <si>
    <t>Corner #3</t>
  </si>
  <si>
    <t>22.10.2018</t>
  </si>
  <si>
    <t>Burner Panel #1</t>
  </si>
  <si>
    <t>Burner Panel #2</t>
  </si>
  <si>
    <t>Burner Panel #3</t>
  </si>
  <si>
    <t>Burner Panel #4</t>
  </si>
  <si>
    <t>11.10.2018</t>
  </si>
  <si>
    <t>Hopper #1</t>
  </si>
  <si>
    <t>will be done with ring header tubes</t>
  </si>
  <si>
    <t>Hopper #2</t>
  </si>
  <si>
    <t>26.10.2018</t>
  </si>
  <si>
    <t>open order materials approx 21 no tubes</t>
  </si>
  <si>
    <t>Hopper #3</t>
  </si>
  <si>
    <t>Hopper #4</t>
  </si>
  <si>
    <t>Bottom Ring Header + term Tubes</t>
  </si>
  <si>
    <t>81 tube open order, 162 joints to be done after receipt of open order items. Lug plate also required against open order for suspension system of S-Panel</t>
  </si>
  <si>
    <t>Ring Hdr Term tubes + panel</t>
  </si>
  <si>
    <t>Downcomer System (incl HWL piping)</t>
  </si>
  <si>
    <t>10 joints fitup balance</t>
  </si>
  <si>
    <t>Trim Piping</t>
  </si>
  <si>
    <t>Approx Joints</t>
  </si>
  <si>
    <t>Eco O/L Header Vent</t>
  </si>
  <si>
    <t>13.10.2018</t>
  </si>
  <si>
    <t>S-25 Link vent</t>
  </si>
  <si>
    <t>06.11.2018</t>
  </si>
  <si>
    <t>16.11.2018</t>
  </si>
  <si>
    <t xml:space="preserve">After completion of S-25 Link </t>
  </si>
  <si>
    <t>F-01 Drain</t>
  </si>
  <si>
    <t>Eco Drain (LHS &amp; RHS)</t>
  </si>
  <si>
    <t>Iind Pass Ring Header Drain</t>
  </si>
  <si>
    <t>Intermmediate Header Drain</t>
  </si>
  <si>
    <t>Start Up Sytem Drains</t>
  </si>
  <si>
    <t>08.11.2018</t>
  </si>
  <si>
    <t>Total</t>
  </si>
  <si>
    <t>Air filling prior to Hydro Test</t>
  </si>
  <si>
    <t>30.11.2018</t>
  </si>
  <si>
    <t xml:space="preserve"> 1. Subject to availabilty of materials against open order, MDR &amp; SAR by 10.11.2018. (124 no of tube in Ist Pass &amp; 64 nos of tube in IInd Pass)
2. As per dispatch schedule from trichy all materials shall be dispatched by 30.10.2018.                                      3. Approx 20 days job required for completion of 400 joints of open order and its fins welding &amp; SR</t>
  </si>
  <si>
    <t xml:space="preserve">Hydro Test </t>
  </si>
  <si>
    <t>15.12.2018</t>
  </si>
  <si>
    <t>CRITICAL PIPING</t>
  </si>
  <si>
    <t>MS Piping upto stop valve</t>
  </si>
  <si>
    <t>1. Preassembly jobs are U/P
2. Work hold in CD bay area due to non availability of approach for erection of piping support structure
3. PGMA-80304 DU-17 Qty-6 required which could be  preassembled.
4. PGMA-80310 DU-70 Qty-01 eccentric reducer, HRH piping material</t>
  </si>
  <si>
    <t>MS Piping from Stop valve to ESV</t>
  </si>
  <si>
    <t>HRH Piping</t>
  </si>
  <si>
    <t>CRH Piping</t>
  </si>
  <si>
    <t>MS to Aux PRDS</t>
  </si>
  <si>
    <t>LP Bypass</t>
  </si>
  <si>
    <t>HP Bypass</t>
  </si>
  <si>
    <t>CUST NO</t>
  </si>
  <si>
    <t>PGMA</t>
  </si>
  <si>
    <t>DU</t>
  </si>
  <si>
    <t>DESCRIPTION</t>
  </si>
  <si>
    <t>QTY</t>
  </si>
  <si>
    <t>UOM</t>
  </si>
  <si>
    <t>PRIORITY REQUIREMENT</t>
  </si>
  <si>
    <t>TUBE D50.8X6.1;      (S-39TI-01)</t>
  </si>
  <si>
    <t>NO</t>
  </si>
  <si>
    <t xml:space="preserve">INS-89/ Open order, Date-03/01/2020 </t>
  </si>
  <si>
    <t>1ST PRIORITY</t>
  </si>
  <si>
    <t>TUBE D44.5X5.6;      (S-39TI-03)</t>
  </si>
  <si>
    <t>TUBE D44.5X5.6;      (S-39TI-04)</t>
  </si>
  <si>
    <t>TUBE D44.5X5.6;      (S-39TI-05)</t>
  </si>
  <si>
    <t>TUBE D44.5X5.6;      (S-39TI-06)</t>
  </si>
  <si>
    <t>TUBE D44.5X5.6;      (S-39TI-07)</t>
  </si>
  <si>
    <t>SH.FINISH CROSSOVER  TUBES (S-39TO-01)</t>
  </si>
  <si>
    <t>SH.FINISH CROSSOVER  TUBES (S-39TO-02)</t>
  </si>
  <si>
    <t>SH.FINISH CROSSVER TUBES (S-39TO-03)</t>
  </si>
  <si>
    <t>SH.FINISH CROSSOVER  TUBES (S-39TO-04)</t>
  </si>
  <si>
    <t>SH.FINISH CROSSOVER  TUBES (S-39TO-06)</t>
  </si>
  <si>
    <t>SH.FINISH CROSSOVER  TUBES (S-39TO-08)</t>
  </si>
  <si>
    <t>BENT TUBE(S40TO-1-1)</t>
  </si>
  <si>
    <t>BENT TUBE(S40TO-1-2)</t>
  </si>
  <si>
    <t>BENT TUBE(S40TO-1-3)</t>
  </si>
  <si>
    <t>BENT TUBE(S40TO-1-4)</t>
  </si>
  <si>
    <t>BENT TUBE(S40TO-1-6)</t>
  </si>
  <si>
    <t>BENT TUBE(S40TO-1-7)</t>
  </si>
  <si>
    <t>BENT TUBE(S40TO-1-8)</t>
  </si>
  <si>
    <t>BENT TUBE(S40TO-4-1)</t>
  </si>
  <si>
    <t>BENT TUBE(S40TO-4-2)</t>
  </si>
  <si>
    <t>BENT TUBE(S40TO-4-3)</t>
  </si>
  <si>
    <t>BENT TUBE(S40TO-4-4)</t>
  </si>
  <si>
    <t>BENT TUBE(S40TO-4-5)</t>
  </si>
  <si>
    <t>BENT TUBE(S40TO-4-6)</t>
  </si>
  <si>
    <t>BENT TUBE(S40TO-4-8)</t>
  </si>
  <si>
    <t>BENT TUBE(S40TO-5-1)</t>
  </si>
  <si>
    <t>BENT TUBE(S40TO-5-4)</t>
  </si>
  <si>
    <t>BENT TUBE(S40TO-5-5)</t>
  </si>
  <si>
    <t>BENT TUBE(S40TO-5-8)</t>
  </si>
  <si>
    <t>BENT TUBE(S40TO-3-1)</t>
  </si>
  <si>
    <t>BENT TUBE(S40TO-3-4)</t>
  </si>
  <si>
    <t>BENT TUBE(S40TO-3-5)</t>
  </si>
  <si>
    <t>BENT TUBE(S40TO-2-1)</t>
  </si>
  <si>
    <t>BENT TUBE(S40TO-2-4)</t>
  </si>
  <si>
    <t>BENT TUBE(S40TO-2-5)</t>
  </si>
  <si>
    <t>BENT TUBE(S40TO-6-1)</t>
  </si>
  <si>
    <t>BENT TUBE(S40TO-6-4)</t>
  </si>
  <si>
    <t>BENT TUBE(S40TO-6-5)</t>
  </si>
  <si>
    <t>BENT TUBE(S40TO-6-7)</t>
  </si>
  <si>
    <t>BENT TUBE(S40TO-7-1)</t>
  </si>
  <si>
    <t>BENT TUBE(S40TO-7-4)</t>
  </si>
  <si>
    <t>BENT TUBE(S40TO-7-5)</t>
  </si>
  <si>
    <t>1717</t>
  </si>
  <si>
    <t>11378</t>
  </si>
  <si>
    <t>1</t>
  </si>
  <si>
    <t>SH.PLTN OUTLET TERM  TUBE S-33TO-1-1</t>
  </si>
  <si>
    <t>8</t>
  </si>
  <si>
    <t>SH.PLTN OUTLET TERM  TUBE S-33TO-1-8</t>
  </si>
  <si>
    <t>9</t>
  </si>
  <si>
    <t>SH.PLTN OUTLET TERM  TUBE S-33TO-1-9</t>
  </si>
  <si>
    <t>56</t>
  </si>
  <si>
    <t>SH.PLTN OUTLET TERM  TUBE S-33TO-3-8</t>
  </si>
  <si>
    <t>57</t>
  </si>
  <si>
    <t>SH.PLTN OUTLET TERM  TUBE S-33TO-3-9</t>
  </si>
  <si>
    <t>61</t>
  </si>
  <si>
    <t>SH.PLTN OUTLET TERM  TUBE S-33TO-3-13</t>
  </si>
  <si>
    <t>80</t>
  </si>
  <si>
    <t>SH.PLTN OUTLET TERM  TUBE S-33TO-4-8</t>
  </si>
  <si>
    <t>127</t>
  </si>
  <si>
    <t>SH.PLTN OUTLET TERM  TUBE S-33TO-6-7</t>
  </si>
  <si>
    <t>147</t>
  </si>
  <si>
    <t>SH.PLTN OUTLET TERM  TUBE S-33TO-7-3</t>
  </si>
  <si>
    <t>148</t>
  </si>
  <si>
    <t>SH.PLTN OUTLET TERM  TUBE S-33TO-7-4</t>
  </si>
  <si>
    <t>151</t>
  </si>
  <si>
    <t>SH.PLTN OUTLET TERM  TUBE S-33TO-7-7</t>
  </si>
  <si>
    <t>176</t>
  </si>
  <si>
    <t>SH.PLTN OUTLET TERM  TUBE S-33TO-8-8</t>
  </si>
  <si>
    <t>193</t>
  </si>
  <si>
    <t>SH.PLTN OUTLET TERM  TUBE S-33TO-9-1</t>
  </si>
  <si>
    <t>202</t>
  </si>
  <si>
    <t>SH.PLTN OUTLET TERM  TUBE S-33TO-9-10</t>
  </si>
  <si>
    <t>12803</t>
  </si>
  <si>
    <t>001</t>
  </si>
  <si>
    <t>SH STEAM COOLED SPACER TUBES S-44-1A</t>
  </si>
  <si>
    <t xml:space="preserve">INS-78/ Open order, Date-29/06/2019 </t>
  </si>
  <si>
    <t>009</t>
  </si>
  <si>
    <t>SH STEAM COOLED SPACER TUBES S-44-2A</t>
  </si>
  <si>
    <t>025</t>
  </si>
  <si>
    <t>SHAPED PL.10 THK</t>
  </si>
  <si>
    <t>10284</t>
  </si>
  <si>
    <t>002</t>
  </si>
  <si>
    <t>TUBE OD 38.1 X 8;S-09DR-1</t>
  </si>
  <si>
    <t>003</t>
  </si>
  <si>
    <t>TUBE OD 38.1 X 8;S-09DR-2</t>
  </si>
  <si>
    <t>098</t>
  </si>
  <si>
    <t>HORIZONTAL PIPE CLAMP</t>
  </si>
  <si>
    <t>TIE ROD ASSY D40</t>
  </si>
  <si>
    <t>NB25 NRLV 2500 A A105 SW</t>
  </si>
  <si>
    <t>LTRH INLETTERM TUBE  D63.5X4;R-04TI-04</t>
  </si>
  <si>
    <t>2ND PRIORITY</t>
  </si>
  <si>
    <t>LTRH INLETTERM TUBE  D63.5X4;R-04TI-08</t>
  </si>
  <si>
    <t>LTRH INLETTERM TUBE  D63.5X4;R-04TI-09</t>
  </si>
  <si>
    <t>LTRH INLETTERM TUBE  D63.5X4;R-04TI-11</t>
  </si>
  <si>
    <t>LTRH INLETTERM TUBE  D63.5X4;R-04TI-12</t>
  </si>
  <si>
    <t>R-13TO-1-1</t>
  </si>
  <si>
    <t>R-13TO-1-4</t>
  </si>
  <si>
    <t>R-13TO-1-5</t>
  </si>
  <si>
    <t>R-13TO-1-6</t>
  </si>
  <si>
    <t>R-13TO-1-9</t>
  </si>
  <si>
    <t>R-13TO-1-10</t>
  </si>
  <si>
    <t>R-13TO-2-4</t>
  </si>
  <si>
    <t>R-13TO-4-3</t>
  </si>
  <si>
    <t>R-13TO-4-4</t>
  </si>
  <si>
    <t>R-13TO-4-10</t>
  </si>
  <si>
    <t>R-13TO-4-11</t>
  </si>
  <si>
    <t>R-13TO-7-11</t>
  </si>
  <si>
    <t xml:space="preserve">NOTE-  </t>
  </si>
  <si>
    <t>QUANTITES HIGHLITED YELLOW HAVE BEEN MODIFIED AND FINAL REQUIRED QTY IS MENTIONED NOW</t>
  </si>
  <si>
    <t>LTRH INLETTERM TUBE  D63.5X4;R-04TI-03</t>
  </si>
  <si>
    <t>AGAINST MDR-146</t>
  </si>
  <si>
    <t>VLH SA 10/160 WITH N. TIE ROD C/H =70.9/85.9</t>
  </si>
  <si>
    <t>AGAINST SAR:18:TP:00394</t>
  </si>
  <si>
    <t xml:space="preserve"> AGAINST  CAR:19:TP:00808</t>
  </si>
  <si>
    <t>GR T-23 TUBE (63.5X4)</t>
  </si>
  <si>
    <t>MTRS</t>
  </si>
  <si>
    <t>AGAINST SAR:19:TP:00487</t>
  </si>
  <si>
    <t>WINDBOX TOP   CORNER 2&amp;4</t>
  </si>
  <si>
    <t>COMPONENT OF WB</t>
  </si>
  <si>
    <t>DIFFUSER FLANGE OF OIL GUN (SS COMPONENT) AGAINST MDR-150 DT-30.03.2015</t>
  </si>
  <si>
    <t>ACTUATOR SLEEVE</t>
  </si>
  <si>
    <t>COMPONENT OF ACTUATOR</t>
  </si>
  <si>
    <t>AGAINST SAR:18:TP:1080,  MATERIAL WAS SENT FROM SITE TO TRICHY FOR THREADING.</t>
  </si>
  <si>
    <t>PRIORITY REQUIRMENT</t>
  </si>
  <si>
    <t>RISER CLAMP</t>
  </si>
  <si>
    <t>NOS</t>
  </si>
  <si>
    <t>FLEX HOSE3.0"X4.7M FOR PURGECOOLER-701</t>
  </si>
  <si>
    <t>DUPLEX SCNR AIR FILTER</t>
  </si>
  <si>
    <t>WOOL MATT-100KG/CUM THK:50MM GI WIRENETT</t>
  </si>
  <si>
    <t>M2</t>
  </si>
  <si>
    <t>REQUIRED BY 05.04.2020</t>
  </si>
  <si>
    <t>REQUIRED BY 30.04.2020</t>
  </si>
  <si>
    <t>WOOL MATT-100KG/CUM THK:60MM GI WIRENETT</t>
  </si>
  <si>
    <t>WOOL MATT-100KG/CUM THK:40MM GI WIRENETT</t>
  </si>
  <si>
    <t>ROCKWOOL MATT-150KG/CU.M 50MM 1SIDEGINET</t>
  </si>
  <si>
    <t>IMMEDIATE</t>
  </si>
  <si>
    <t>ROCKWOOL MATT-150KG/CU.M 60MM 1SIDEGINET</t>
  </si>
  <si>
    <t>ROCKWOOL MAT-150KG/CU.M 60MM 2SIDESSNETT</t>
  </si>
  <si>
    <t xml:space="preserve"> REQUIRED BY 10.03.2020</t>
  </si>
  <si>
    <t>ROCKWOOL MAT-150KG/CU.M 50MM 2SIDESSNETT</t>
  </si>
  <si>
    <t xml:space="preserve"> REQUIRED BY 15.04.2020</t>
  </si>
  <si>
    <t xml:space="preserve"> REQUIRED BY  15.04.2020</t>
  </si>
  <si>
    <t>WEIGHT (KG)</t>
  </si>
</sst>
</file>

<file path=xl/styles.xml><?xml version="1.0" encoding="utf-8"?>
<styleSheet xmlns="http://schemas.openxmlformats.org/spreadsheetml/2006/main">
  <numFmts count="1">
    <numFmt numFmtId="164" formatCode="0.0"/>
  </numFmts>
  <fonts count="31">
    <font>
      <sz val="11"/>
      <color theme="1"/>
      <name val="Calibri"/>
      <family val="2"/>
      <scheme val="minor"/>
    </font>
    <font>
      <b/>
      <sz val="11"/>
      <color theme="1"/>
      <name val="Calibri"/>
      <family val="2"/>
      <scheme val="minor"/>
    </font>
    <font>
      <sz val="11"/>
      <name val="Calibri"/>
      <family val="2"/>
      <scheme val="minor"/>
    </font>
    <font>
      <sz val="8"/>
      <color theme="1"/>
      <name val="Calibri"/>
      <family val="2"/>
      <scheme val="minor"/>
    </font>
    <font>
      <sz val="11"/>
      <color theme="1"/>
      <name val="Calibri"/>
      <family val="2"/>
    </font>
    <font>
      <b/>
      <u/>
      <sz val="14"/>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sz val="11"/>
      <color theme="1"/>
      <name val="Calibri"/>
      <family val="2"/>
      <scheme val="minor"/>
    </font>
    <font>
      <u/>
      <sz val="11"/>
      <color theme="10"/>
      <name val="Calibri"/>
      <family val="2"/>
    </font>
    <font>
      <b/>
      <sz val="16"/>
      <color rgb="FFFFFF00"/>
      <name val="Calibri"/>
      <family val="2"/>
    </font>
    <font>
      <sz val="12"/>
      <color theme="1"/>
      <name val="Britannic Bold"/>
      <family val="2"/>
    </font>
    <font>
      <sz val="16"/>
      <color rgb="FFFFFF00"/>
      <name val="Calibri"/>
      <family val="2"/>
    </font>
    <font>
      <sz val="12"/>
      <name val="Calibri"/>
      <family val="2"/>
      <scheme val="minor"/>
    </font>
    <font>
      <b/>
      <sz val="11"/>
      <name val="Calibri"/>
      <family val="2"/>
      <scheme val="minor"/>
    </font>
    <font>
      <b/>
      <i/>
      <u/>
      <sz val="16"/>
      <color theme="1"/>
      <name val="Calibri"/>
      <family val="2"/>
      <scheme val="minor"/>
    </font>
    <font>
      <b/>
      <sz val="16"/>
      <color theme="1"/>
      <name val="Calibri"/>
      <family val="2"/>
      <scheme val="minor"/>
    </font>
    <font>
      <sz val="13"/>
      <color theme="1"/>
      <name val="Calibri"/>
      <family val="2"/>
      <scheme val="minor"/>
    </font>
    <font>
      <b/>
      <sz val="14"/>
      <color theme="1"/>
      <name val="Calibri"/>
      <family val="2"/>
      <scheme val="minor"/>
    </font>
    <font>
      <b/>
      <sz val="10"/>
      <color theme="1"/>
      <name val="Calibri"/>
      <family val="2"/>
      <scheme val="minor"/>
    </font>
    <font>
      <sz val="11"/>
      <color theme="1"/>
      <name val="Cambria"/>
      <family val="1"/>
      <scheme val="major"/>
    </font>
    <font>
      <sz val="10"/>
      <color theme="1"/>
      <name val="Cambria"/>
      <family val="1"/>
      <scheme val="major"/>
    </font>
    <font>
      <sz val="10"/>
      <name val="Arial"/>
      <family val="2"/>
    </font>
    <font>
      <sz val="11"/>
      <name val="Cambria"/>
      <family val="1"/>
      <scheme val="major"/>
    </font>
    <font>
      <b/>
      <sz val="11"/>
      <name val="Cambria"/>
      <family val="1"/>
      <scheme val="major"/>
    </font>
    <font>
      <b/>
      <sz val="11"/>
      <color theme="1"/>
      <name val="Cambria"/>
      <family val="1"/>
      <scheme val="major"/>
    </font>
    <font>
      <b/>
      <sz val="10"/>
      <color theme="1"/>
      <name val="Cambria"/>
      <family val="1"/>
      <scheme val="major"/>
    </font>
    <font>
      <sz val="10"/>
      <color theme="1"/>
      <name val="Calibri"/>
      <family val="2"/>
      <scheme val="minor"/>
    </font>
    <font>
      <b/>
      <sz val="20"/>
      <color theme="1"/>
      <name val="Calibri"/>
      <family val="2"/>
      <scheme val="minor"/>
    </font>
    <font>
      <b/>
      <sz val="18"/>
      <color theme="1"/>
      <name val="Calibri"/>
      <family val="2"/>
      <scheme val="minor"/>
    </font>
  </fonts>
  <fills count="11">
    <fill>
      <patternFill patternType="none"/>
    </fill>
    <fill>
      <patternFill patternType="gray125"/>
    </fill>
    <fill>
      <patternFill patternType="solid">
        <fgColor theme="6" tint="0.79998168889431442"/>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theme="2" tint="-0.249977111117893"/>
        <bgColor indexed="64"/>
      </patternFill>
    </fill>
    <fill>
      <patternFill patternType="solid">
        <fgColor theme="0"/>
        <bgColor indexed="64"/>
      </patternFill>
    </fill>
    <fill>
      <patternFill patternType="solid">
        <fgColor theme="3"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0" fillId="0" borderId="0" applyNumberFormat="0" applyFill="0" applyBorder="0" applyAlignment="0" applyProtection="0">
      <alignment vertical="top"/>
      <protection locked="0"/>
    </xf>
    <xf numFmtId="0" fontId="23" fillId="0" borderId="0"/>
  </cellStyleXfs>
  <cellXfs count="225">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14" fontId="1" fillId="2" borderId="1" xfId="0" applyNumberFormat="1" applyFont="1" applyFill="1" applyBorder="1" applyAlignment="1">
      <alignment horizontal="center" vertical="center" wrapText="1"/>
    </xf>
    <xf numFmtId="14" fontId="1" fillId="2" borderId="1" xfId="0" applyNumberFormat="1" applyFont="1" applyFill="1" applyBorder="1" applyAlignment="1">
      <alignment horizontal="center" vertical="center"/>
    </xf>
    <xf numFmtId="0" fontId="0" fillId="0" borderId="1" xfId="0" applyBorder="1" applyAlignment="1">
      <alignment horizontal="center" vertical="center"/>
    </xf>
    <xf numFmtId="0" fontId="2" fillId="0" borderId="1" xfId="0" applyFont="1" applyFill="1" applyBorder="1" applyAlignment="1">
      <alignment horizontal="center" vertical="center"/>
    </xf>
    <xf numFmtId="11" fontId="0" fillId="0" borderId="1" xfId="0" applyNumberFormat="1" applyFill="1" applyBorder="1" applyAlignment="1">
      <alignment horizontal="center" vertical="center" wrapText="1"/>
    </xf>
    <xf numFmtId="0" fontId="3" fillId="0" borderId="1" xfId="0" applyFont="1" applyBorder="1" applyAlignment="1">
      <alignment horizontal="center" vertical="center" wrapText="1"/>
    </xf>
    <xf numFmtId="14" fontId="0" fillId="0" borderId="1" xfId="0" applyNumberFormat="1"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xf>
    <xf numFmtId="0" fontId="0" fillId="3" borderId="1" xfId="0" applyFont="1" applyFill="1" applyBorder="1" applyAlignment="1">
      <alignment horizontal="center" vertical="center"/>
    </xf>
    <xf numFmtId="0" fontId="0" fillId="0" borderId="1" xfId="0" applyFont="1" applyBorder="1" applyAlignment="1">
      <alignment horizontal="center" vertical="center"/>
    </xf>
    <xf numFmtId="14" fontId="0" fillId="0" borderId="2" xfId="0" applyNumberFormat="1" applyBorder="1" applyAlignment="1">
      <alignment horizontal="center" vertical="center"/>
    </xf>
    <xf numFmtId="0" fontId="2" fillId="3" borderId="1" xfId="0" applyFont="1" applyFill="1" applyBorder="1" applyAlignment="1">
      <alignment horizontal="center" vertical="center"/>
    </xf>
    <xf numFmtId="0" fontId="0" fillId="0" borderId="3" xfId="0" applyBorder="1"/>
    <xf numFmtId="0" fontId="0" fillId="0" borderId="4" xfId="0" applyBorder="1"/>
    <xf numFmtId="0" fontId="0" fillId="0" borderId="7" xfId="0" applyBorder="1"/>
    <xf numFmtId="0" fontId="0" fillId="0" borderId="0" xfId="0" applyBorder="1"/>
    <xf numFmtId="0" fontId="0" fillId="0" borderId="1" xfId="0" applyBorder="1" applyAlignment="1">
      <alignment horizontal="center" vertical="center"/>
    </xf>
    <xf numFmtId="0" fontId="0" fillId="0" borderId="15" xfId="0" applyBorder="1" applyAlignment="1">
      <alignment horizontal="center" vertical="center"/>
    </xf>
    <xf numFmtId="0" fontId="0" fillId="0" borderId="16" xfId="0" applyBorder="1"/>
    <xf numFmtId="0" fontId="0" fillId="0" borderId="7" xfId="0" applyBorder="1" applyAlignment="1"/>
    <xf numFmtId="0" fontId="0" fillId="0" borderId="0" xfId="0" applyBorder="1" applyAlignment="1"/>
    <xf numFmtId="14" fontId="0" fillId="0" borderId="0" xfId="0" applyNumberFormat="1" applyBorder="1" applyAlignment="1"/>
    <xf numFmtId="0" fontId="6" fillId="0" borderId="17" xfId="0" applyFont="1" applyBorder="1" applyAlignment="1">
      <alignment horizontal="center" vertical="center"/>
    </xf>
    <xf numFmtId="0" fontId="6" fillId="0" borderId="1" xfId="0" applyFont="1" applyBorder="1" applyAlignment="1">
      <alignment horizontal="center" vertical="center"/>
    </xf>
    <xf numFmtId="0" fontId="6" fillId="0" borderId="15" xfId="0" applyFont="1" applyBorder="1" applyAlignment="1">
      <alignment horizontal="center" vertical="center"/>
    </xf>
    <xf numFmtId="0" fontId="7" fillId="0" borderId="17" xfId="0" applyFont="1" applyBorder="1" applyAlignment="1">
      <alignment horizontal="center" vertical="center"/>
    </xf>
    <xf numFmtId="0" fontId="7" fillId="0" borderId="1" xfId="0" applyFont="1" applyBorder="1" applyAlignment="1">
      <alignment horizontal="center" vertical="center"/>
    </xf>
    <xf numFmtId="1" fontId="7" fillId="0" borderId="1" xfId="0" applyNumberFormat="1" applyFont="1" applyBorder="1" applyAlignment="1">
      <alignment horizontal="center" vertical="center"/>
    </xf>
    <xf numFmtId="1" fontId="7" fillId="0" borderId="2" xfId="0" applyNumberFormat="1" applyFont="1" applyBorder="1" applyAlignment="1">
      <alignment horizontal="center" vertical="center"/>
    </xf>
    <xf numFmtId="0" fontId="6" fillId="0" borderId="7" xfId="0" applyFont="1" applyBorder="1"/>
    <xf numFmtId="0" fontId="1" fillId="0" borderId="1" xfId="0" applyFont="1" applyBorder="1" applyAlignment="1">
      <alignment horizontal="center"/>
    </xf>
    <xf numFmtId="0" fontId="0" fillId="0" borderId="1" xfId="0" applyBorder="1" applyAlignment="1">
      <alignment horizontal="center"/>
    </xf>
    <xf numFmtId="0" fontId="1" fillId="5" borderId="2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4" fillId="0" borderId="1" xfId="0" applyFont="1" applyFill="1" applyBorder="1" applyAlignment="1">
      <alignment horizontal="center" wrapText="1"/>
    </xf>
    <xf numFmtId="0" fontId="14" fillId="6" borderId="1" xfId="0" applyFont="1" applyFill="1" applyBorder="1" applyAlignment="1">
      <alignment horizontal="left" wrapText="1"/>
    </xf>
    <xf numFmtId="0" fontId="2" fillId="0" borderId="1" xfId="0" applyFont="1" applyFill="1" applyBorder="1" applyAlignment="1">
      <alignment horizontal="center"/>
    </xf>
    <xf numFmtId="0" fontId="0" fillId="0" borderId="8" xfId="0" applyFont="1" applyFill="1" applyBorder="1" applyAlignment="1">
      <alignment horizontal="center" vertical="center" wrapText="1"/>
    </xf>
    <xf numFmtId="164" fontId="2" fillId="0" borderId="1" xfId="0" applyNumberFormat="1" applyFont="1" applyFill="1" applyBorder="1" applyAlignment="1">
      <alignment horizontal="center" wrapText="1"/>
    </xf>
    <xf numFmtId="0" fontId="15" fillId="0" borderId="1" xfId="0" applyFont="1" applyFill="1" applyBorder="1" applyAlignment="1">
      <alignment horizontal="center" wrapText="1"/>
    </xf>
    <xf numFmtId="0" fontId="14" fillId="7" borderId="1" xfId="0" applyFont="1" applyFill="1" applyBorder="1" applyAlignment="1">
      <alignment horizontal="left" wrapText="1"/>
    </xf>
    <xf numFmtId="0" fontId="2" fillId="0" borderId="1" xfId="0" applyFont="1" applyFill="1" applyBorder="1" applyAlignment="1">
      <alignment horizontal="center" wrapText="1"/>
    </xf>
    <xf numFmtId="1" fontId="15" fillId="8" borderId="1" xfId="0" applyNumberFormat="1" applyFont="1" applyFill="1" applyBorder="1" applyAlignment="1">
      <alignment horizontal="center" vertical="center"/>
    </xf>
    <xf numFmtId="0" fontId="15" fillId="8" borderId="1" xfId="0" applyFont="1" applyFill="1" applyBorder="1" applyAlignment="1">
      <alignment horizontal="center"/>
    </xf>
    <xf numFmtId="0" fontId="1" fillId="0" borderId="17" xfId="0" applyFont="1" applyBorder="1" applyAlignment="1">
      <alignment horizontal="center" vertical="center"/>
    </xf>
    <xf numFmtId="0" fontId="1" fillId="0" borderId="1" xfId="0" applyFont="1" applyBorder="1" applyAlignment="1">
      <alignment horizontal="center" vertical="center"/>
    </xf>
    <xf numFmtId="0" fontId="1" fillId="0" borderId="15" xfId="0" applyFont="1" applyBorder="1" applyAlignment="1">
      <alignment horizontal="center" vertical="center"/>
    </xf>
    <xf numFmtId="0" fontId="0" fillId="0" borderId="17" xfId="0" applyBorder="1" applyAlignment="1">
      <alignment horizontal="center" vertical="center"/>
    </xf>
    <xf numFmtId="0" fontId="0" fillId="0" borderId="0" xfId="0" applyAlignment="1"/>
    <xf numFmtId="0" fontId="6" fillId="0" borderId="1" xfId="0" applyFont="1" applyBorder="1" applyAlignment="1">
      <alignment horizontal="center"/>
    </xf>
    <xf numFmtId="0" fontId="20" fillId="0" borderId="1" xfId="0" applyFont="1" applyBorder="1" applyAlignment="1">
      <alignment horizontal="center" wrapText="1"/>
    </xf>
    <xf numFmtId="0" fontId="6" fillId="0" borderId="1" xfId="0" applyFont="1" applyBorder="1" applyAlignment="1">
      <alignment horizontal="center" wrapText="1"/>
    </xf>
    <xf numFmtId="0" fontId="21" fillId="0" borderId="1" xfId="0" applyFont="1" applyBorder="1" applyAlignment="1">
      <alignment horizontal="center"/>
    </xf>
    <xf numFmtId="0" fontId="22" fillId="0" borderId="1" xfId="0" applyFont="1" applyBorder="1" applyAlignment="1">
      <alignment horizontal="center" wrapText="1"/>
    </xf>
    <xf numFmtId="0" fontId="0" fillId="0" borderId="1" xfId="0" applyBorder="1" applyAlignment="1">
      <alignment horizontal="center" wrapText="1"/>
    </xf>
    <xf numFmtId="0" fontId="21" fillId="0" borderId="1" xfId="0" applyFont="1" applyBorder="1" applyAlignment="1">
      <alignment wrapText="1"/>
    </xf>
    <xf numFmtId="0" fontId="24" fillId="9" borderId="1" xfId="2" applyFont="1" applyFill="1" applyBorder="1" applyAlignment="1">
      <alignment horizontal="center" vertical="center" wrapText="1"/>
    </xf>
    <xf numFmtId="0" fontId="25" fillId="9" borderId="1" xfId="2" applyFont="1" applyFill="1" applyBorder="1" applyAlignment="1">
      <alignment horizontal="center" vertical="center" wrapText="1"/>
    </xf>
    <xf numFmtId="0" fontId="0" fillId="0" borderId="1" xfId="0" applyBorder="1" applyAlignment="1">
      <alignment wrapText="1"/>
    </xf>
    <xf numFmtId="0" fontId="22" fillId="0" borderId="1" xfId="0" applyFont="1" applyFill="1" applyBorder="1" applyAlignment="1">
      <alignment horizontal="center" wrapText="1"/>
    </xf>
    <xf numFmtId="0" fontId="26" fillId="0" borderId="1" xfId="0" applyFont="1" applyBorder="1" applyAlignment="1">
      <alignment horizontal="right"/>
    </xf>
    <xf numFmtId="0" fontId="27" fillId="0" borderId="1" xfId="0" applyFont="1" applyBorder="1" applyAlignment="1">
      <alignment horizontal="center" wrapText="1"/>
    </xf>
    <xf numFmtId="0" fontId="0" fillId="0" borderId="1" xfId="0" applyBorder="1"/>
    <xf numFmtId="0" fontId="0" fillId="0" borderId="1" xfId="0" applyFont="1" applyBorder="1" applyAlignment="1">
      <alignment horizontal="center"/>
    </xf>
    <xf numFmtId="0" fontId="28" fillId="0" borderId="1" xfId="0" applyFont="1" applyBorder="1" applyAlignment="1">
      <alignment horizontal="center" wrapText="1"/>
    </xf>
    <xf numFmtId="0" fontId="9" fillId="0" borderId="1" xfId="0" applyFont="1" applyBorder="1" applyAlignment="1">
      <alignment wrapText="1"/>
    </xf>
    <xf numFmtId="0" fontId="28" fillId="0" borderId="1" xfId="0" applyFont="1" applyFill="1" applyBorder="1" applyAlignment="1">
      <alignment horizontal="center" wrapText="1"/>
    </xf>
    <xf numFmtId="0" fontId="9" fillId="0" borderId="1" xfId="0" applyFont="1" applyBorder="1" applyAlignment="1">
      <alignment vertical="center"/>
    </xf>
    <xf numFmtId="0" fontId="1" fillId="0" borderId="1" xfId="0" applyFont="1" applyBorder="1" applyAlignment="1">
      <alignment horizontal="right"/>
    </xf>
    <xf numFmtId="0" fontId="1" fillId="0" borderId="1" xfId="0" applyFont="1" applyFill="1" applyBorder="1" applyAlignment="1">
      <alignment horizontal="center"/>
    </xf>
    <xf numFmtId="0" fontId="20" fillId="0" borderId="1" xfId="0" applyFont="1" applyFill="1" applyBorder="1" applyAlignment="1">
      <alignment horizontal="center" wrapText="1"/>
    </xf>
    <xf numFmtId="0" fontId="0" fillId="0" borderId="1" xfId="0" applyFont="1" applyBorder="1" applyAlignment="1">
      <alignment wrapText="1"/>
    </xf>
    <xf numFmtId="0" fontId="8" fillId="0" borderId="1" xfId="0" applyFont="1" applyBorder="1" applyAlignment="1">
      <alignment horizontal="center"/>
    </xf>
    <xf numFmtId="0" fontId="19" fillId="0" borderId="1" xfId="0" applyFont="1" applyBorder="1" applyAlignment="1">
      <alignment horizontal="right"/>
    </xf>
    <xf numFmtId="0" fontId="19" fillId="0" borderId="1" xfId="0" applyFont="1" applyBorder="1" applyAlignment="1">
      <alignment horizontal="center" wrapText="1"/>
    </xf>
    <xf numFmtId="0" fontId="8" fillId="0" borderId="1" xfId="0" applyFont="1" applyBorder="1" applyAlignment="1">
      <alignment horizontal="center" wrapText="1"/>
    </xf>
    <xf numFmtId="0" fontId="8" fillId="0" borderId="1" xfId="0" applyFont="1" applyBorder="1" applyAlignment="1">
      <alignment wrapText="1"/>
    </xf>
    <xf numFmtId="0" fontId="0" fillId="0" borderId="1" xfId="0" applyFont="1" applyBorder="1" applyAlignment="1">
      <alignment horizontal="left"/>
    </xf>
    <xf numFmtId="0" fontId="0" fillId="0" borderId="1" xfId="0" applyFont="1" applyBorder="1" applyAlignment="1">
      <alignment horizontal="center" wrapText="1"/>
    </xf>
    <xf numFmtId="0" fontId="0" fillId="0" borderId="1" xfId="0" applyBorder="1" applyAlignment="1">
      <alignment horizontal="left" wrapText="1"/>
    </xf>
    <xf numFmtId="0" fontId="6" fillId="0" borderId="1" xfId="0" applyFont="1" applyBorder="1" applyAlignment="1">
      <alignment horizontal="right"/>
    </xf>
    <xf numFmtId="0" fontId="1" fillId="0" borderId="1" xfId="0" applyFont="1" applyBorder="1" applyAlignment="1">
      <alignment horizontal="center" wrapText="1"/>
    </xf>
    <xf numFmtId="0" fontId="1" fillId="0" borderId="1" xfId="0" applyFont="1" applyBorder="1" applyAlignment="1">
      <alignment wrapText="1"/>
    </xf>
    <xf numFmtId="0" fontId="1" fillId="0" borderId="0" xfId="0" applyFont="1"/>
    <xf numFmtId="0" fontId="19" fillId="0" borderId="1" xfId="0" applyFont="1" applyBorder="1" applyAlignment="1">
      <alignmen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0" fillId="0" borderId="0" xfId="0" applyAlignment="1">
      <alignment vertical="center"/>
    </xf>
    <xf numFmtId="0" fontId="6" fillId="0" borderId="1" xfId="0" applyFont="1" applyFill="1" applyBorder="1" applyAlignment="1">
      <alignment horizontal="right"/>
    </xf>
    <xf numFmtId="0" fontId="6" fillId="0" borderId="1" xfId="0" applyFont="1" applyBorder="1"/>
    <xf numFmtId="0" fontId="0" fillId="0" borderId="0" xfId="0" applyAlignment="1">
      <alignment horizontal="center"/>
    </xf>
    <xf numFmtId="0" fontId="0" fillId="0" borderId="0" xfId="0" applyAlignment="1">
      <alignment horizont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ill="1" applyBorder="1" applyAlignment="1">
      <alignment horizontal="center"/>
    </xf>
    <xf numFmtId="49" fontId="0" fillId="0" borderId="1" xfId="0" applyNumberFormat="1" applyFill="1" applyBorder="1"/>
    <xf numFmtId="2" fontId="0" fillId="0" borderId="1" xfId="0" applyNumberFormat="1" applyBorder="1" applyAlignment="1">
      <alignment horizontal="center"/>
    </xf>
    <xf numFmtId="2" fontId="0" fillId="9" borderId="1" xfId="0" applyNumberFormat="1" applyFill="1" applyBorder="1" applyAlignment="1">
      <alignment horizontal="center"/>
    </xf>
    <xf numFmtId="0" fontId="0" fillId="0" borderId="1" xfId="0" applyFill="1" applyBorder="1" applyAlignment="1">
      <alignment horizontal="center" vertical="center" wrapText="1"/>
    </xf>
    <xf numFmtId="2" fontId="0" fillId="0" borderId="1" xfId="0" applyNumberFormat="1" applyFill="1" applyBorder="1" applyAlignment="1">
      <alignment horizontal="center"/>
    </xf>
    <xf numFmtId="0" fontId="0" fillId="0" borderId="0" xfId="0" applyFill="1"/>
    <xf numFmtId="49" fontId="0" fillId="0" borderId="1" xfId="0" applyNumberFormat="1" applyFont="1" applyFill="1" applyBorder="1"/>
    <xf numFmtId="0" fontId="0" fillId="6" borderId="1" xfId="0" applyFill="1" applyBorder="1" applyAlignment="1">
      <alignment horizontal="center"/>
    </xf>
    <xf numFmtId="2" fontId="0" fillId="9" borderId="1" xfId="0" applyNumberFormat="1" applyFill="1" applyBorder="1" applyAlignment="1">
      <alignment horizontal="center" vertical="center"/>
    </xf>
    <xf numFmtId="49" fontId="0" fillId="0" borderId="1" xfId="0" applyNumberFormat="1" applyFill="1" applyBorder="1" applyAlignment="1">
      <alignment horizontal="center"/>
    </xf>
    <xf numFmtId="0" fontId="0" fillId="0" borderId="1" xfId="0" applyNumberFormat="1" applyFill="1" applyBorder="1" applyAlignment="1">
      <alignment horizontal="center" vertical="center"/>
    </xf>
    <xf numFmtId="0" fontId="0" fillId="0" borderId="1" xfId="0" applyNumberFormat="1" applyFill="1" applyBorder="1" applyAlignment="1">
      <alignment horizontal="left" vertical="center"/>
    </xf>
    <xf numFmtId="3" fontId="0" fillId="0" borderId="1" xfId="0" applyNumberFormat="1" applyFont="1" applyFill="1" applyBorder="1" applyAlignment="1">
      <alignment horizontal="center" vertical="center"/>
    </xf>
    <xf numFmtId="0" fontId="0" fillId="0" borderId="1" xfId="0" quotePrefix="1" applyNumberFormat="1" applyFill="1" applyBorder="1" applyAlignment="1">
      <alignment horizontal="center" vertical="center"/>
    </xf>
    <xf numFmtId="0" fontId="0" fillId="0" borderId="1" xfId="0" applyFill="1" applyBorder="1" applyAlignment="1">
      <alignment horizontal="center" vertical="center"/>
    </xf>
    <xf numFmtId="49" fontId="0" fillId="0" borderId="1" xfId="0" applyNumberFormat="1" applyFill="1" applyBorder="1" applyAlignment="1">
      <alignment vertical="center"/>
    </xf>
    <xf numFmtId="49" fontId="0" fillId="9" borderId="1" xfId="0" applyNumberFormat="1" applyFill="1" applyBorder="1" applyAlignment="1">
      <alignment vertical="center"/>
    </xf>
    <xf numFmtId="49" fontId="0" fillId="10" borderId="1" xfId="0" applyNumberFormat="1" applyFill="1" applyBorder="1" applyAlignment="1">
      <alignment vertical="center"/>
    </xf>
    <xf numFmtId="0" fontId="0" fillId="0" borderId="1" xfId="0" applyFill="1" applyBorder="1"/>
    <xf numFmtId="49" fontId="0" fillId="9" borderId="1" xfId="0" applyNumberFormat="1" applyFill="1" applyBorder="1"/>
    <xf numFmtId="0" fontId="0" fillId="0" borderId="1" xfId="0" applyFill="1" applyBorder="1" applyAlignment="1">
      <alignment wrapText="1"/>
    </xf>
    <xf numFmtId="0" fontId="6" fillId="0" borderId="1" xfId="0" applyFont="1" applyBorder="1" applyAlignment="1">
      <alignment horizontal="center"/>
    </xf>
    <xf numFmtId="0" fontId="0" fillId="0" borderId="22" xfId="0" applyFont="1" applyBorder="1" applyAlignment="1">
      <alignment horizontal="left"/>
    </xf>
    <xf numFmtId="0" fontId="0" fillId="0" borderId="11" xfId="0" applyFont="1" applyBorder="1" applyAlignment="1">
      <alignment horizontal="left"/>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8" xfId="0" applyFont="1" applyBorder="1" applyAlignment="1">
      <alignment horizontal="left"/>
    </xf>
    <xf numFmtId="0" fontId="0" fillId="0" borderId="19" xfId="0" applyFont="1" applyBorder="1" applyAlignment="1">
      <alignment horizontal="left"/>
    </xf>
    <xf numFmtId="0" fontId="0" fillId="0" borderId="2" xfId="0" applyBorder="1" applyAlignment="1">
      <alignment horizontal="center"/>
    </xf>
    <xf numFmtId="0" fontId="0" fillId="0" borderId="20" xfId="0" applyBorder="1" applyAlignment="1">
      <alignment horizontal="center"/>
    </xf>
    <xf numFmtId="0" fontId="0" fillId="0" borderId="19" xfId="0" applyBorder="1" applyAlignment="1">
      <alignment horizontal="center"/>
    </xf>
    <xf numFmtId="0" fontId="0" fillId="0" borderId="1" xfId="0" applyBorder="1" applyAlignment="1">
      <alignment horizontal="center"/>
    </xf>
    <xf numFmtId="0" fontId="0" fillId="0" borderId="21" xfId="0"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2" xfId="0" applyFont="1" applyBorder="1" applyAlignment="1">
      <alignment horizontal="center"/>
    </xf>
    <xf numFmtId="0" fontId="1" fillId="0" borderId="20" xfId="0" applyFont="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6" fillId="0" borderId="1" xfId="0" applyFont="1" applyBorder="1" applyAlignment="1">
      <alignment horizontal="center" vertical="center"/>
    </xf>
    <xf numFmtId="0" fontId="6" fillId="0" borderId="15" xfId="0" applyFont="1" applyBorder="1" applyAlignment="1">
      <alignment horizontal="center" vertical="center"/>
    </xf>
    <xf numFmtId="0" fontId="8" fillId="0" borderId="7" xfId="0" applyFont="1" applyBorder="1" applyAlignment="1">
      <alignment horizontal="left"/>
    </xf>
    <xf numFmtId="0" fontId="8" fillId="0" borderId="0" xfId="0" applyFont="1" applyBorder="1" applyAlignment="1">
      <alignment horizontal="left"/>
    </xf>
    <xf numFmtId="0" fontId="5" fillId="0" borderId="0" xfId="0" applyFont="1" applyBorder="1" applyAlignment="1">
      <alignment horizontal="center"/>
    </xf>
    <xf numFmtId="0" fontId="0" fillId="0" borderId="5" xfId="0" applyBorder="1" applyAlignment="1">
      <alignment horizontal="center"/>
    </xf>
    <xf numFmtId="0" fontId="1" fillId="0" borderId="5"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xf>
    <xf numFmtId="0" fontId="0" fillId="0" borderId="8" xfId="0" applyBorder="1" applyAlignment="1">
      <alignment horizontal="center" vertical="center"/>
    </xf>
    <xf numFmtId="0" fontId="0" fillId="0" borderId="12" xfId="0" applyBorder="1" applyAlignment="1">
      <alignment horizontal="center" vertical="center"/>
    </xf>
    <xf numFmtId="0" fontId="0" fillId="0" borderId="1" xfId="0" applyBorder="1" applyAlignment="1">
      <alignment horizontal="center" vertical="center"/>
    </xf>
    <xf numFmtId="0" fontId="0" fillId="0" borderId="15" xfId="0" applyBorder="1" applyAlignment="1">
      <alignment horizontal="center" vertical="center"/>
    </xf>
    <xf numFmtId="0" fontId="11" fillId="4" borderId="2" xfId="1" applyFont="1" applyFill="1" applyBorder="1" applyAlignment="1" applyProtection="1">
      <alignment horizontal="center" vertical="center" wrapText="1"/>
    </xf>
    <xf numFmtId="0" fontId="11" fillId="4" borderId="20" xfId="1" applyFont="1" applyFill="1" applyBorder="1" applyAlignment="1" applyProtection="1">
      <alignment horizontal="center" vertical="center" wrapText="1"/>
    </xf>
    <xf numFmtId="0" fontId="11" fillId="4" borderId="19" xfId="1" applyFont="1" applyFill="1" applyBorder="1" applyAlignment="1" applyProtection="1">
      <alignment horizontal="center" vertical="center" wrapText="1"/>
    </xf>
    <xf numFmtId="0" fontId="12" fillId="5" borderId="2" xfId="1" applyFont="1" applyFill="1" applyBorder="1" applyAlignment="1" applyProtection="1">
      <alignment horizontal="center" vertical="center" wrapText="1"/>
    </xf>
    <xf numFmtId="0" fontId="12" fillId="5" borderId="20" xfId="1" applyFont="1" applyFill="1" applyBorder="1" applyAlignment="1" applyProtection="1">
      <alignment horizontal="center" vertical="center" wrapText="1"/>
    </xf>
    <xf numFmtId="0" fontId="12" fillId="5" borderId="19" xfId="1" applyFont="1" applyFill="1" applyBorder="1" applyAlignment="1" applyProtection="1">
      <alignment horizontal="center" vertical="center" wrapText="1"/>
    </xf>
    <xf numFmtId="0" fontId="13" fillId="4" borderId="25" xfId="1" applyFont="1" applyFill="1" applyBorder="1" applyAlignment="1" applyProtection="1">
      <alignment horizontal="center" wrapText="1"/>
    </xf>
    <xf numFmtId="0" fontId="13" fillId="4" borderId="26" xfId="1" applyFont="1" applyFill="1" applyBorder="1" applyAlignment="1" applyProtection="1">
      <alignment horizontal="center" wrapText="1"/>
    </xf>
    <xf numFmtId="0" fontId="14" fillId="0" borderId="2" xfId="0" applyFont="1" applyFill="1" applyBorder="1" applyAlignment="1">
      <alignment horizontal="center" wrapText="1"/>
    </xf>
    <xf numFmtId="0" fontId="14" fillId="0" borderId="20" xfId="0" applyFont="1" applyFill="1" applyBorder="1" applyAlignment="1">
      <alignment horizontal="center" wrapText="1"/>
    </xf>
    <xf numFmtId="0" fontId="14" fillId="0" borderId="19" xfId="0" applyFont="1" applyFill="1" applyBorder="1" applyAlignment="1">
      <alignment horizontal="center" wrapText="1"/>
    </xf>
    <xf numFmtId="0" fontId="16" fillId="0" borderId="28"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0" fillId="0" borderId="8" xfId="0" applyBorder="1" applyAlignment="1">
      <alignment horizontal="left" vertical="top" wrapText="1"/>
    </xf>
    <xf numFmtId="0" fontId="0" fillId="0" borderId="29" xfId="0" applyBorder="1" applyAlignment="1">
      <alignment horizontal="left" vertical="top"/>
    </xf>
    <xf numFmtId="0" fontId="0" fillId="0" borderId="26" xfId="0" applyBorder="1" applyAlignment="1">
      <alignment horizontal="left" vertical="top"/>
    </xf>
    <xf numFmtId="0" fontId="19" fillId="0" borderId="14" xfId="0" applyFont="1" applyBorder="1" applyAlignment="1">
      <alignment horizontal="center"/>
    </xf>
    <xf numFmtId="0" fontId="6" fillId="0" borderId="1" xfId="0" applyFont="1" applyBorder="1" applyAlignment="1">
      <alignment horizontal="center"/>
    </xf>
    <xf numFmtId="0" fontId="19" fillId="0" borderId="30" xfId="0" applyFont="1" applyBorder="1" applyAlignment="1">
      <alignment horizontal="center"/>
    </xf>
    <xf numFmtId="0" fontId="0" fillId="5" borderId="2" xfId="0" applyFill="1" applyBorder="1" applyAlignment="1">
      <alignment horizontal="center"/>
    </xf>
    <xf numFmtId="0" fontId="0" fillId="5" borderId="20" xfId="0" applyFill="1" applyBorder="1" applyAlignment="1">
      <alignment horizontal="center"/>
    </xf>
    <xf numFmtId="0" fontId="0" fillId="5" borderId="19" xfId="0" applyFill="1" applyBorder="1" applyAlignment="1">
      <alignment horizontal="center"/>
    </xf>
    <xf numFmtId="0" fontId="0" fillId="0" borderId="0" xfId="0" applyAlignment="1">
      <alignment horizontal="center"/>
    </xf>
    <xf numFmtId="0" fontId="1" fillId="0" borderId="0" xfId="0" applyFont="1" applyBorder="1" applyAlignment="1">
      <alignment horizontal="center"/>
    </xf>
    <xf numFmtId="0" fontId="0" fillId="6" borderId="0" xfId="0" applyFill="1" applyAlignment="1">
      <alignment horizontal="left" vertical="center" wrapText="1"/>
    </xf>
    <xf numFmtId="0" fontId="17" fillId="0" borderId="8" xfId="0" applyFont="1" applyBorder="1" applyAlignment="1">
      <alignment horizontal="center" vertical="center"/>
    </xf>
    <xf numFmtId="0" fontId="17" fillId="0" borderId="29" xfId="0" applyFont="1" applyBorder="1" applyAlignment="1">
      <alignment horizontal="center" vertical="center"/>
    </xf>
    <xf numFmtId="0" fontId="17" fillId="0" borderId="26" xfId="0" applyFont="1" applyBorder="1" applyAlignment="1">
      <alignment horizontal="center" vertical="center"/>
    </xf>
    <xf numFmtId="0" fontId="0" fillId="0" borderId="0" xfId="0" applyAlignment="1">
      <alignment wrapText="1"/>
    </xf>
    <xf numFmtId="0" fontId="17" fillId="0" borderId="1" xfId="0" applyFont="1" applyFill="1" applyBorder="1" applyAlignment="1">
      <alignment horizontal="right" vertical="center"/>
    </xf>
    <xf numFmtId="0" fontId="18" fillId="0" borderId="1" xfId="0" applyFont="1" applyFill="1" applyBorder="1" applyAlignment="1">
      <alignment horizontal="center" vertical="center" wrapText="1"/>
    </xf>
    <xf numFmtId="0" fontId="18" fillId="0" borderId="0" xfId="0" applyFont="1" applyFill="1" applyAlignment="1">
      <alignment vertical="center"/>
    </xf>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29" xfId="0" applyFont="1" applyFill="1" applyBorder="1" applyAlignment="1">
      <alignment horizontal="center"/>
    </xf>
    <xf numFmtId="0" fontId="8" fillId="0" borderId="29" xfId="0" applyFont="1" applyFill="1" applyBorder="1" applyAlignment="1">
      <alignment horizontal="center" wrapText="1"/>
    </xf>
    <xf numFmtId="0" fontId="19" fillId="0" borderId="1" xfId="0" applyFont="1" applyFill="1" applyBorder="1" applyAlignment="1">
      <alignment horizontal="center" wrapText="1"/>
    </xf>
    <xf numFmtId="0" fontId="19" fillId="0" borderId="1" xfId="0" applyFont="1" applyFill="1" applyBorder="1" applyAlignment="1">
      <alignment horizontal="center"/>
    </xf>
    <xf numFmtId="0" fontId="17" fillId="0" borderId="1" xfId="0" applyFont="1" applyFill="1" applyBorder="1" applyAlignment="1">
      <alignment horizontal="center" vertical="center"/>
    </xf>
    <xf numFmtId="0" fontId="18" fillId="0" borderId="1" xfId="0" applyFont="1" applyFill="1" applyBorder="1" applyAlignment="1">
      <alignment horizontal="center" vertical="center"/>
    </xf>
    <xf numFmtId="1" fontId="19" fillId="0" borderId="1" xfId="0" applyNumberFormat="1" applyFont="1" applyFill="1" applyBorder="1" applyAlignment="1">
      <alignment horizontal="center"/>
    </xf>
    <xf numFmtId="0" fontId="19" fillId="0" borderId="8" xfId="0" applyFont="1" applyFill="1" applyBorder="1" applyAlignment="1">
      <alignment horizontal="center"/>
    </xf>
    <xf numFmtId="0" fontId="19" fillId="0" borderId="8" xfId="0" applyFont="1" applyFill="1" applyBorder="1" applyAlignment="1">
      <alignment horizont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center"/>
    </xf>
    <xf numFmtId="0" fontId="0" fillId="0" borderId="0" xfId="0" applyFill="1" applyAlignment="1"/>
    <xf numFmtId="0" fontId="0" fillId="0" borderId="0" xfId="0" applyFill="1" applyAlignment="1">
      <alignment wrapText="1"/>
    </xf>
    <xf numFmtId="0" fontId="7" fillId="0" borderId="1" xfId="0" applyFont="1" applyBorder="1" applyAlignment="1">
      <alignment vertical="top" wrapText="1"/>
    </xf>
    <xf numFmtId="0" fontId="21" fillId="0" borderId="1" xfId="0" applyFont="1" applyBorder="1" applyAlignment="1">
      <alignment horizontal="center" wrapText="1"/>
    </xf>
    <xf numFmtId="0" fontId="26" fillId="0" borderId="1" xfId="0" applyFont="1" applyBorder="1" applyAlignment="1">
      <alignment horizontal="center" wrapText="1"/>
    </xf>
    <xf numFmtId="0" fontId="9" fillId="0" borderId="1" xfId="0" applyFont="1" applyBorder="1" applyAlignment="1">
      <alignment horizontal="center" wrapText="1"/>
    </xf>
    <xf numFmtId="0" fontId="9" fillId="0" borderId="1" xfId="0" applyFont="1" applyFill="1" applyBorder="1" applyAlignment="1">
      <alignment horizontal="center" wrapText="1"/>
    </xf>
    <xf numFmtId="0" fontId="1" fillId="0" borderId="1" xfId="0" applyFont="1" applyFill="1" applyBorder="1" applyAlignment="1">
      <alignment horizontal="center" wrapText="1"/>
    </xf>
    <xf numFmtId="0" fontId="21" fillId="0" borderId="1" xfId="0" applyFont="1" applyBorder="1" applyAlignment="1"/>
    <xf numFmtId="0" fontId="24" fillId="9" borderId="1" xfId="2" applyFont="1" applyFill="1" applyBorder="1" applyAlignment="1">
      <alignment vertical="center"/>
    </xf>
    <xf numFmtId="0" fontId="25" fillId="9" borderId="1" xfId="2" applyFont="1" applyFill="1" applyBorder="1" applyAlignment="1">
      <alignment horizontal="right" vertical="center"/>
    </xf>
    <xf numFmtId="0" fontId="9" fillId="0" borderId="1" xfId="0" applyFont="1" applyBorder="1" applyAlignment="1"/>
    <xf numFmtId="0" fontId="9" fillId="0" borderId="1" xfId="0" applyFont="1" applyFill="1" applyBorder="1" applyAlignment="1"/>
    <xf numFmtId="0" fontId="1" fillId="0" borderId="1" xfId="0" applyFont="1" applyFill="1" applyBorder="1" applyAlignment="1"/>
    <xf numFmtId="0" fontId="0" fillId="0" borderId="1" xfId="0" applyBorder="1" applyAlignment="1"/>
    <xf numFmtId="14" fontId="0" fillId="0" borderId="1" xfId="0" applyNumberFormat="1" applyBorder="1" applyAlignment="1">
      <alignment wrapText="1"/>
    </xf>
    <xf numFmtId="0" fontId="6"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30" fillId="0" borderId="1" xfId="0" applyFont="1" applyBorder="1" applyAlignment="1">
      <alignment horizontal="center" vertical="center" wrapText="1"/>
    </xf>
  </cellXfs>
  <cellStyles count="3">
    <cellStyle name="Hyperlink" xfId="1" builtinId="8"/>
    <cellStyle name="Normal" xfId="0" builtinId="0"/>
    <cellStyle name="Normal 2" xfId="2"/>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514350</xdr:colOff>
      <xdr:row>13</xdr:row>
      <xdr:rowOff>0</xdr:rowOff>
    </xdr:from>
    <xdr:to>
      <xdr:col>11</xdr:col>
      <xdr:colOff>323850</xdr:colOff>
      <xdr:row>24</xdr:row>
      <xdr:rowOff>149619</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514350" y="3486150"/>
          <a:ext cx="6581775" cy="2245119"/>
        </a:xfrm>
        <a:prstGeom prst="rect">
          <a:avLst/>
        </a:prstGeom>
        <a:noFill/>
      </xdr:spPr>
    </xdr:pic>
    <xdr:clientData/>
  </xdr:twoCellAnchor>
  <xdr:twoCellAnchor editAs="oneCell">
    <xdr:from>
      <xdr:col>2</xdr:col>
      <xdr:colOff>219075</xdr:colOff>
      <xdr:row>24</xdr:row>
      <xdr:rowOff>180975</xdr:rowOff>
    </xdr:from>
    <xdr:to>
      <xdr:col>11</xdr:col>
      <xdr:colOff>266700</xdr:colOff>
      <xdr:row>26</xdr:row>
      <xdr:rowOff>133350</xdr:rowOff>
    </xdr:to>
    <xdr:pic>
      <xdr:nvPicPr>
        <xdr:cNvPr id="3"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504950" y="5762625"/>
          <a:ext cx="5534025" cy="333375"/>
        </a:xfrm>
        <a:prstGeom prst="rect">
          <a:avLst/>
        </a:prstGeom>
        <a:noFill/>
      </xdr:spPr>
    </xdr:pic>
    <xdr:clientData/>
  </xdr:twoCellAnchor>
  <xdr:twoCellAnchor>
    <xdr:from>
      <xdr:col>0</xdr:col>
      <xdr:colOff>0</xdr:colOff>
      <xdr:row>0</xdr:row>
      <xdr:rowOff>0</xdr:rowOff>
    </xdr:from>
    <xdr:to>
      <xdr:col>1</xdr:col>
      <xdr:colOff>542925</xdr:colOff>
      <xdr:row>2</xdr:row>
      <xdr:rowOff>180975</xdr:rowOff>
    </xdr:to>
    <xdr:pic>
      <xdr:nvPicPr>
        <xdr:cNvPr id="4" name="Picture 10"/>
        <xdr:cNvPicPr>
          <a:picLocks noChangeAspect="1" noChangeArrowheads="1"/>
        </xdr:cNvPicPr>
      </xdr:nvPicPr>
      <xdr:blipFill>
        <a:blip xmlns:r="http://schemas.openxmlformats.org/officeDocument/2006/relationships" r:embed="rId3" cstate="print"/>
        <a:srcRect/>
        <a:stretch>
          <a:fillRect/>
        </a:stretch>
      </xdr:blipFill>
      <xdr:spPr bwMode="auto">
        <a:xfrm>
          <a:off x="0" y="0"/>
          <a:ext cx="1219200" cy="571500"/>
        </a:xfrm>
        <a:prstGeom prst="rect">
          <a:avLst/>
        </a:prstGeom>
        <a:noFill/>
        <a:ln w="9525">
          <a:noFill/>
          <a:miter lim="800000"/>
          <a:headEnd/>
          <a:tailEnd/>
        </a:ln>
      </xdr:spPr>
    </xdr:pic>
    <xdr:clientData/>
  </xdr:twoCellAnchor>
  <xdr:twoCellAnchor editAs="oneCell">
    <xdr:from>
      <xdr:col>0</xdr:col>
      <xdr:colOff>657225</xdr:colOff>
      <xdr:row>0</xdr:row>
      <xdr:rowOff>9525</xdr:rowOff>
    </xdr:from>
    <xdr:to>
      <xdr:col>11</xdr:col>
      <xdr:colOff>514350</xdr:colOff>
      <xdr:row>8</xdr:row>
      <xdr:rowOff>295275</xdr:rowOff>
    </xdr:to>
    <xdr:sp macro="" textlink="">
      <xdr:nvSpPr>
        <xdr:cNvPr id="5" name="AutoShape 1"/>
        <xdr:cNvSpPr>
          <a:spLocks noChangeAspect="1" noChangeArrowheads="1"/>
        </xdr:cNvSpPr>
      </xdr:nvSpPr>
      <xdr:spPr bwMode="auto">
        <a:xfrm>
          <a:off x="657225" y="9525"/>
          <a:ext cx="6629400" cy="2247900"/>
        </a:xfrm>
        <a:prstGeom prst="rect">
          <a:avLst/>
        </a:prstGeom>
        <a:noFill/>
        <a:extLst>
          <a:ext uri="{909E8E84-426E-40DD-AFC4-6F175D3DCCD1}">
            <a14:hiddenFill xmlns:a14="http://schemas.microsoft.com/office/drawing/2010/main" xmlns="">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P41"/>
  <sheetViews>
    <sheetView zoomScale="40" zoomScaleNormal="40" workbookViewId="0">
      <selection activeCell="P18" sqref="A1:P18"/>
    </sheetView>
  </sheetViews>
  <sheetFormatPr defaultRowHeight="14.5"/>
  <cols>
    <col min="2" max="2" width="12.7265625" bestFit="1" customWidth="1"/>
    <col min="3" max="3" width="8.26953125" bestFit="1" customWidth="1"/>
    <col min="4" max="4" width="8.81640625" bestFit="1" customWidth="1"/>
    <col min="5" max="5" width="8.26953125" bestFit="1" customWidth="1"/>
    <col min="6" max="6" width="10.453125" bestFit="1" customWidth="1"/>
    <col min="8" max="9" width="10.453125" bestFit="1" customWidth="1"/>
    <col min="10" max="10" width="8.1796875" bestFit="1" customWidth="1"/>
    <col min="11" max="11" width="14.7265625" bestFit="1" customWidth="1"/>
    <col min="12" max="12" width="10.453125" bestFit="1" customWidth="1"/>
    <col min="13" max="13" width="15.1796875" bestFit="1" customWidth="1"/>
    <col min="14" max="14" width="10.453125" bestFit="1" customWidth="1"/>
    <col min="15" max="15" width="17.7265625" bestFit="1" customWidth="1"/>
    <col min="16" max="16" width="8.54296875" bestFit="1" customWidth="1"/>
  </cols>
  <sheetData>
    <row r="1" spans="1:16" ht="43.5">
      <c r="A1" s="1" t="s">
        <v>0</v>
      </c>
      <c r="B1" s="1" t="s">
        <v>1</v>
      </c>
      <c r="C1" s="1" t="s">
        <v>2</v>
      </c>
      <c r="D1" s="1" t="s">
        <v>3</v>
      </c>
      <c r="E1" s="2" t="s">
        <v>4</v>
      </c>
      <c r="F1" s="2" t="s">
        <v>5</v>
      </c>
      <c r="G1" s="2" t="s">
        <v>6</v>
      </c>
      <c r="H1" s="3" t="s">
        <v>7</v>
      </c>
      <c r="I1" s="3" t="s">
        <v>8</v>
      </c>
      <c r="J1" s="3" t="s">
        <v>9</v>
      </c>
      <c r="K1" s="4" t="s">
        <v>10</v>
      </c>
      <c r="L1" s="1" t="s">
        <v>11</v>
      </c>
      <c r="M1" s="1" t="s">
        <v>12</v>
      </c>
      <c r="N1" s="2" t="s">
        <v>13</v>
      </c>
      <c r="O1" s="2" t="s">
        <v>14</v>
      </c>
      <c r="P1" s="2" t="s">
        <v>15</v>
      </c>
    </row>
    <row r="2" spans="1:16" ht="29">
      <c r="A2" s="5">
        <v>1</v>
      </c>
      <c r="B2" s="6" t="s">
        <v>16</v>
      </c>
      <c r="C2" s="7" t="s">
        <v>17</v>
      </c>
      <c r="D2" s="8" t="s">
        <v>18</v>
      </c>
      <c r="E2" s="5" t="s">
        <v>19</v>
      </c>
      <c r="F2" s="9">
        <f>H2</f>
        <v>43769</v>
      </c>
      <c r="G2" s="10" t="s">
        <v>20</v>
      </c>
      <c r="H2" s="9">
        <f>L2</f>
        <v>43769</v>
      </c>
      <c r="I2" s="9">
        <v>43781</v>
      </c>
      <c r="J2" s="11" t="s">
        <v>21</v>
      </c>
      <c r="K2" s="5" t="s">
        <v>22</v>
      </c>
      <c r="L2" s="9">
        <v>43769</v>
      </c>
      <c r="M2" s="5" t="s">
        <v>23</v>
      </c>
      <c r="N2" s="12"/>
      <c r="O2" s="5"/>
      <c r="P2" s="5"/>
    </row>
    <row r="3" spans="1:16" ht="29">
      <c r="A3" s="5">
        <v>2</v>
      </c>
      <c r="B3" s="13" t="s">
        <v>24</v>
      </c>
      <c r="C3" s="7" t="s">
        <v>17</v>
      </c>
      <c r="D3" s="8" t="s">
        <v>18</v>
      </c>
      <c r="E3" s="5" t="s">
        <v>19</v>
      </c>
      <c r="F3" s="9">
        <f t="shared" ref="F3:F41" si="0">H3</f>
        <v>43773</v>
      </c>
      <c r="G3" s="10" t="s">
        <v>20</v>
      </c>
      <c r="H3" s="9">
        <f t="shared" ref="H3:H41" si="1">L3</f>
        <v>43773</v>
      </c>
      <c r="I3" s="9">
        <v>43790</v>
      </c>
      <c r="J3" s="11" t="s">
        <v>25</v>
      </c>
      <c r="K3" s="5" t="s">
        <v>22</v>
      </c>
      <c r="L3" s="9">
        <v>43773</v>
      </c>
      <c r="M3" s="5" t="s">
        <v>26</v>
      </c>
      <c r="N3" s="12"/>
      <c r="O3" s="5"/>
      <c r="P3" s="5"/>
    </row>
    <row r="4" spans="1:16" ht="29">
      <c r="A4" s="5">
        <v>3</v>
      </c>
      <c r="B4" s="13" t="s">
        <v>27</v>
      </c>
      <c r="C4" s="7" t="s">
        <v>17</v>
      </c>
      <c r="D4" s="8" t="s">
        <v>18</v>
      </c>
      <c r="E4" s="5" t="s">
        <v>19</v>
      </c>
      <c r="F4" s="9">
        <f t="shared" si="0"/>
        <v>43773</v>
      </c>
      <c r="G4" s="10" t="s">
        <v>20</v>
      </c>
      <c r="H4" s="9">
        <f t="shared" si="1"/>
        <v>43773</v>
      </c>
      <c r="I4" s="9">
        <v>43804</v>
      </c>
      <c r="J4" s="11" t="s">
        <v>28</v>
      </c>
      <c r="K4" s="5" t="s">
        <v>22</v>
      </c>
      <c r="L4" s="9">
        <v>43773</v>
      </c>
      <c r="M4" s="5" t="s">
        <v>26</v>
      </c>
      <c r="N4" s="12"/>
      <c r="O4" s="5"/>
      <c r="P4" s="5"/>
    </row>
    <row r="5" spans="1:16" ht="29">
      <c r="A5" s="5">
        <v>4</v>
      </c>
      <c r="B5" s="14" t="s">
        <v>29</v>
      </c>
      <c r="C5" s="7" t="s">
        <v>17</v>
      </c>
      <c r="D5" s="8" t="s">
        <v>18</v>
      </c>
      <c r="E5" s="5" t="s">
        <v>19</v>
      </c>
      <c r="F5" s="9">
        <f t="shared" si="0"/>
        <v>43773</v>
      </c>
      <c r="G5" s="10" t="s">
        <v>20</v>
      </c>
      <c r="H5" s="9">
        <f t="shared" si="1"/>
        <v>43773</v>
      </c>
      <c r="I5" s="9">
        <v>43781</v>
      </c>
      <c r="J5" s="11" t="s">
        <v>21</v>
      </c>
      <c r="K5" s="5" t="s">
        <v>22</v>
      </c>
      <c r="L5" s="9">
        <v>43773</v>
      </c>
      <c r="M5" s="5" t="s">
        <v>26</v>
      </c>
      <c r="N5" s="12"/>
      <c r="O5" s="5"/>
      <c r="P5" s="5"/>
    </row>
    <row r="6" spans="1:16" ht="29">
      <c r="A6" s="5">
        <v>5</v>
      </c>
      <c r="B6" s="14" t="s">
        <v>30</v>
      </c>
      <c r="C6" s="7" t="s">
        <v>17</v>
      </c>
      <c r="D6" s="8" t="s">
        <v>18</v>
      </c>
      <c r="E6" s="5" t="s">
        <v>19</v>
      </c>
      <c r="F6" s="9">
        <f t="shared" si="0"/>
        <v>43773</v>
      </c>
      <c r="G6" s="10" t="s">
        <v>20</v>
      </c>
      <c r="H6" s="9">
        <f t="shared" si="1"/>
        <v>43773</v>
      </c>
      <c r="I6" s="9">
        <v>43805</v>
      </c>
      <c r="J6" s="11" t="s">
        <v>31</v>
      </c>
      <c r="K6" s="5" t="s">
        <v>22</v>
      </c>
      <c r="L6" s="9">
        <v>43773</v>
      </c>
      <c r="M6" s="5" t="s">
        <v>26</v>
      </c>
      <c r="N6" s="12"/>
      <c r="O6" s="5"/>
      <c r="P6" s="5"/>
    </row>
    <row r="7" spans="1:16" ht="29">
      <c r="A7" s="5">
        <v>6</v>
      </c>
      <c r="B7" s="14" t="s">
        <v>32</v>
      </c>
      <c r="C7" s="7" t="s">
        <v>17</v>
      </c>
      <c r="D7" s="8" t="s">
        <v>18</v>
      </c>
      <c r="E7" s="5" t="s">
        <v>19</v>
      </c>
      <c r="F7" s="9">
        <f t="shared" si="0"/>
        <v>43773</v>
      </c>
      <c r="G7" s="10" t="s">
        <v>20</v>
      </c>
      <c r="H7" s="9">
        <f t="shared" si="1"/>
        <v>43773</v>
      </c>
      <c r="I7" s="9">
        <v>43781</v>
      </c>
      <c r="J7" s="11" t="s">
        <v>21</v>
      </c>
      <c r="K7" s="5" t="s">
        <v>33</v>
      </c>
      <c r="L7" s="9">
        <v>43773</v>
      </c>
      <c r="M7" s="5" t="s">
        <v>34</v>
      </c>
      <c r="N7" s="12"/>
      <c r="O7" s="5"/>
      <c r="P7" s="5"/>
    </row>
    <row r="8" spans="1:16" ht="29">
      <c r="A8" s="5">
        <v>7</v>
      </c>
      <c r="B8" s="14" t="s">
        <v>35</v>
      </c>
      <c r="C8" s="7" t="s">
        <v>17</v>
      </c>
      <c r="D8" s="8" t="s">
        <v>18</v>
      </c>
      <c r="E8" s="5" t="s">
        <v>19</v>
      </c>
      <c r="F8" s="9">
        <f t="shared" si="0"/>
        <v>43773</v>
      </c>
      <c r="G8" s="10" t="s">
        <v>20</v>
      </c>
      <c r="H8" s="9">
        <f t="shared" si="1"/>
        <v>43773</v>
      </c>
      <c r="I8" s="9">
        <v>43813</v>
      </c>
      <c r="J8" s="11" t="s">
        <v>36</v>
      </c>
      <c r="K8" s="5" t="s">
        <v>22</v>
      </c>
      <c r="L8" s="9">
        <v>43773</v>
      </c>
      <c r="M8" s="5" t="s">
        <v>34</v>
      </c>
      <c r="N8" s="12"/>
      <c r="O8" s="5"/>
      <c r="P8" s="5"/>
    </row>
    <row r="9" spans="1:16" ht="29">
      <c r="A9" s="5">
        <v>8</v>
      </c>
      <c r="B9" s="14" t="s">
        <v>37</v>
      </c>
      <c r="C9" s="7" t="s">
        <v>17</v>
      </c>
      <c r="D9" s="8" t="s">
        <v>18</v>
      </c>
      <c r="E9" s="5" t="s">
        <v>19</v>
      </c>
      <c r="F9" s="9">
        <f t="shared" si="0"/>
        <v>43773</v>
      </c>
      <c r="G9" s="10" t="s">
        <v>20</v>
      </c>
      <c r="H9" s="9">
        <f t="shared" si="1"/>
        <v>43773</v>
      </c>
      <c r="I9" s="9">
        <v>43795</v>
      </c>
      <c r="J9" s="11" t="s">
        <v>38</v>
      </c>
      <c r="K9" s="5" t="s">
        <v>22</v>
      </c>
      <c r="L9" s="9">
        <v>43773</v>
      </c>
      <c r="M9" s="5" t="s">
        <v>34</v>
      </c>
      <c r="N9" s="12"/>
      <c r="O9" s="5"/>
      <c r="P9" s="5"/>
    </row>
    <row r="10" spans="1:16" ht="21">
      <c r="A10" s="5">
        <v>9</v>
      </c>
      <c r="B10" s="6" t="s">
        <v>39</v>
      </c>
      <c r="C10" s="7" t="s">
        <v>17</v>
      </c>
      <c r="D10" s="8" t="s">
        <v>18</v>
      </c>
      <c r="E10" s="5" t="s">
        <v>19</v>
      </c>
      <c r="F10" s="9">
        <f t="shared" si="0"/>
        <v>43769</v>
      </c>
      <c r="G10" s="10" t="s">
        <v>20</v>
      </c>
      <c r="H10" s="9">
        <f t="shared" si="1"/>
        <v>43769</v>
      </c>
      <c r="I10" s="9"/>
      <c r="J10" s="11"/>
      <c r="K10" s="5"/>
      <c r="L10" s="9">
        <v>43769</v>
      </c>
      <c r="M10" s="5" t="s">
        <v>23</v>
      </c>
      <c r="N10" s="12"/>
      <c r="O10" s="5"/>
      <c r="P10" s="5"/>
    </row>
    <row r="11" spans="1:16" ht="29">
      <c r="A11" s="5">
        <v>10</v>
      </c>
      <c r="B11" s="13" t="s">
        <v>40</v>
      </c>
      <c r="C11" s="7" t="s">
        <v>17</v>
      </c>
      <c r="D11" s="8" t="s">
        <v>18</v>
      </c>
      <c r="E11" s="5" t="s">
        <v>19</v>
      </c>
      <c r="F11" s="9">
        <f t="shared" si="0"/>
        <v>43783</v>
      </c>
      <c r="G11" s="10" t="s">
        <v>20</v>
      </c>
      <c r="H11" s="9">
        <f t="shared" si="1"/>
        <v>43783</v>
      </c>
      <c r="I11" s="9">
        <v>43795</v>
      </c>
      <c r="J11" s="11" t="s">
        <v>38</v>
      </c>
      <c r="K11" s="5" t="s">
        <v>22</v>
      </c>
      <c r="L11" s="9">
        <v>43783</v>
      </c>
      <c r="M11" s="5" t="s">
        <v>41</v>
      </c>
      <c r="N11" s="12"/>
      <c r="O11" s="5"/>
      <c r="P11" s="5"/>
    </row>
    <row r="12" spans="1:16" ht="29">
      <c r="A12" s="5">
        <v>11</v>
      </c>
      <c r="B12" s="13" t="s">
        <v>42</v>
      </c>
      <c r="C12" s="7" t="s">
        <v>17</v>
      </c>
      <c r="D12" s="8" t="s">
        <v>18</v>
      </c>
      <c r="E12" s="5" t="s">
        <v>43</v>
      </c>
      <c r="F12" s="9">
        <f t="shared" si="0"/>
        <v>43785</v>
      </c>
      <c r="G12" s="10" t="s">
        <v>20</v>
      </c>
      <c r="H12" s="9">
        <f t="shared" si="1"/>
        <v>43785</v>
      </c>
      <c r="I12" s="9">
        <v>43795</v>
      </c>
      <c r="J12" s="11" t="s">
        <v>38</v>
      </c>
      <c r="K12" s="5" t="s">
        <v>22</v>
      </c>
      <c r="L12" s="9">
        <v>43785</v>
      </c>
      <c r="M12" s="5" t="s">
        <v>44</v>
      </c>
      <c r="N12" s="12"/>
      <c r="O12" s="5"/>
      <c r="P12" s="5"/>
    </row>
    <row r="13" spans="1:16" ht="29">
      <c r="A13" s="5">
        <v>12</v>
      </c>
      <c r="B13" s="14" t="s">
        <v>45</v>
      </c>
      <c r="C13" s="7" t="s">
        <v>17</v>
      </c>
      <c r="D13" s="8" t="s">
        <v>18</v>
      </c>
      <c r="E13" s="5" t="s">
        <v>43</v>
      </c>
      <c r="F13" s="9">
        <f t="shared" si="0"/>
        <v>43785</v>
      </c>
      <c r="G13" s="10" t="s">
        <v>20</v>
      </c>
      <c r="H13" s="9">
        <f t="shared" si="1"/>
        <v>43785</v>
      </c>
      <c r="I13" s="9">
        <v>43795</v>
      </c>
      <c r="J13" s="11" t="s">
        <v>38</v>
      </c>
      <c r="K13" s="5" t="s">
        <v>22</v>
      </c>
      <c r="L13" s="9">
        <v>43785</v>
      </c>
      <c r="M13" s="5" t="s">
        <v>44</v>
      </c>
      <c r="N13" s="12"/>
      <c r="O13" s="5"/>
      <c r="P13" s="5"/>
    </row>
    <row r="14" spans="1:16" ht="29">
      <c r="A14" s="5">
        <v>13</v>
      </c>
      <c r="B14" s="14" t="s">
        <v>46</v>
      </c>
      <c r="C14" s="7" t="s">
        <v>17</v>
      </c>
      <c r="D14" s="8" t="s">
        <v>18</v>
      </c>
      <c r="E14" s="5" t="s">
        <v>43</v>
      </c>
      <c r="F14" s="9">
        <f t="shared" si="0"/>
        <v>43785</v>
      </c>
      <c r="G14" s="10" t="s">
        <v>20</v>
      </c>
      <c r="H14" s="9">
        <f t="shared" si="1"/>
        <v>43785</v>
      </c>
      <c r="I14" s="9">
        <v>43795</v>
      </c>
      <c r="J14" s="11" t="s">
        <v>38</v>
      </c>
      <c r="K14" s="5" t="s">
        <v>22</v>
      </c>
      <c r="L14" s="9">
        <v>43785</v>
      </c>
      <c r="M14" s="5" t="s">
        <v>44</v>
      </c>
      <c r="N14" s="12"/>
      <c r="O14" s="5"/>
      <c r="P14" s="5"/>
    </row>
    <row r="15" spans="1:16" ht="29">
      <c r="A15" s="5">
        <v>14</v>
      </c>
      <c r="B15" s="14" t="s">
        <v>47</v>
      </c>
      <c r="C15" s="7" t="s">
        <v>17</v>
      </c>
      <c r="D15" s="8" t="s">
        <v>18</v>
      </c>
      <c r="E15" s="5" t="s">
        <v>43</v>
      </c>
      <c r="F15" s="9">
        <f t="shared" si="0"/>
        <v>43785</v>
      </c>
      <c r="G15" s="10" t="s">
        <v>20</v>
      </c>
      <c r="H15" s="9">
        <f t="shared" si="1"/>
        <v>43785</v>
      </c>
      <c r="I15" s="9">
        <v>43795</v>
      </c>
      <c r="J15" s="11" t="s">
        <v>38</v>
      </c>
      <c r="K15" s="5" t="s">
        <v>22</v>
      </c>
      <c r="L15" s="9">
        <v>43785</v>
      </c>
      <c r="M15" s="5" t="s">
        <v>48</v>
      </c>
      <c r="N15" s="12"/>
      <c r="O15" s="5"/>
      <c r="P15" s="5"/>
    </row>
    <row r="16" spans="1:16" ht="29">
      <c r="A16" s="5">
        <v>15</v>
      </c>
      <c r="B16" s="14" t="s">
        <v>49</v>
      </c>
      <c r="C16" s="7" t="s">
        <v>17</v>
      </c>
      <c r="D16" s="8" t="s">
        <v>18</v>
      </c>
      <c r="E16" s="5" t="s">
        <v>43</v>
      </c>
      <c r="F16" s="9">
        <f t="shared" si="0"/>
        <v>43785</v>
      </c>
      <c r="G16" s="10" t="s">
        <v>20</v>
      </c>
      <c r="H16" s="9">
        <f t="shared" si="1"/>
        <v>43785</v>
      </c>
      <c r="I16" s="9">
        <v>43813</v>
      </c>
      <c r="J16" s="11" t="s">
        <v>36</v>
      </c>
      <c r="K16" s="5" t="s">
        <v>22</v>
      </c>
      <c r="L16" s="9">
        <v>43785</v>
      </c>
      <c r="M16" s="5" t="s">
        <v>48</v>
      </c>
      <c r="N16" s="12"/>
      <c r="O16" s="5"/>
      <c r="P16" s="5"/>
    </row>
    <row r="17" spans="1:16" ht="29">
      <c r="A17" s="5">
        <v>16</v>
      </c>
      <c r="B17" s="14" t="s">
        <v>50</v>
      </c>
      <c r="C17" s="7" t="s">
        <v>17</v>
      </c>
      <c r="D17" s="8" t="s">
        <v>18</v>
      </c>
      <c r="E17" s="5" t="s">
        <v>43</v>
      </c>
      <c r="F17" s="9">
        <f t="shared" si="0"/>
        <v>43785</v>
      </c>
      <c r="G17" s="10" t="s">
        <v>20</v>
      </c>
      <c r="H17" s="9">
        <f t="shared" si="1"/>
        <v>43785</v>
      </c>
      <c r="I17" s="9">
        <v>43805</v>
      </c>
      <c r="J17" s="11" t="s">
        <v>31</v>
      </c>
      <c r="K17" s="5" t="s">
        <v>22</v>
      </c>
      <c r="L17" s="9">
        <v>43785</v>
      </c>
      <c r="M17" s="5" t="s">
        <v>48</v>
      </c>
      <c r="N17" s="12"/>
      <c r="O17" s="5"/>
      <c r="P17" s="5"/>
    </row>
    <row r="18" spans="1:16" ht="29">
      <c r="A18" s="5">
        <v>17</v>
      </c>
      <c r="B18" s="6" t="s">
        <v>51</v>
      </c>
      <c r="C18" s="7" t="s">
        <v>17</v>
      </c>
      <c r="D18" s="8" t="s">
        <v>18</v>
      </c>
      <c r="E18" s="5" t="s">
        <v>43</v>
      </c>
      <c r="F18" s="9">
        <f t="shared" si="0"/>
        <v>43769</v>
      </c>
      <c r="G18" s="10" t="s">
        <v>20</v>
      </c>
      <c r="H18" s="9">
        <f t="shared" si="1"/>
        <v>43769</v>
      </c>
      <c r="I18" s="9">
        <v>43805</v>
      </c>
      <c r="J18" s="11" t="s">
        <v>31</v>
      </c>
      <c r="K18" s="5" t="s">
        <v>22</v>
      </c>
      <c r="L18" s="9">
        <v>43769</v>
      </c>
      <c r="M18" s="5" t="s">
        <v>23</v>
      </c>
      <c r="N18" s="12"/>
      <c r="O18" s="5"/>
      <c r="P18" s="5"/>
    </row>
    <row r="19" spans="1:16" ht="29" hidden="1">
      <c r="A19" s="5">
        <v>18</v>
      </c>
      <c r="B19" s="13" t="s">
        <v>52</v>
      </c>
      <c r="C19" s="7" t="s">
        <v>17</v>
      </c>
      <c r="D19" s="8" t="s">
        <v>18</v>
      </c>
      <c r="E19" s="5" t="s">
        <v>19</v>
      </c>
      <c r="F19" s="9">
        <f t="shared" si="0"/>
        <v>43783</v>
      </c>
      <c r="G19" s="10" t="s">
        <v>20</v>
      </c>
      <c r="H19" s="9">
        <f t="shared" si="1"/>
        <v>43783</v>
      </c>
      <c r="I19" s="9">
        <v>43805</v>
      </c>
      <c r="J19" s="11" t="s">
        <v>31</v>
      </c>
      <c r="K19" s="5" t="s">
        <v>22</v>
      </c>
      <c r="L19" s="9">
        <v>43783</v>
      </c>
      <c r="M19" s="5" t="s">
        <v>41</v>
      </c>
      <c r="N19" s="12"/>
      <c r="O19" s="5"/>
      <c r="P19" s="5"/>
    </row>
    <row r="20" spans="1:16" ht="29" hidden="1">
      <c r="A20" s="5">
        <v>19</v>
      </c>
      <c r="B20" s="13" t="s">
        <v>53</v>
      </c>
      <c r="C20" s="7" t="s">
        <v>17</v>
      </c>
      <c r="D20" s="8" t="s">
        <v>18</v>
      </c>
      <c r="E20" s="5" t="s">
        <v>19</v>
      </c>
      <c r="F20" s="9">
        <f t="shared" si="0"/>
        <v>43788</v>
      </c>
      <c r="G20" s="10" t="s">
        <v>20</v>
      </c>
      <c r="H20" s="9">
        <f t="shared" si="1"/>
        <v>43788</v>
      </c>
      <c r="I20" s="9">
        <v>43804</v>
      </c>
      <c r="J20" s="11" t="s">
        <v>28</v>
      </c>
      <c r="K20" s="5" t="s">
        <v>22</v>
      </c>
      <c r="L20" s="9">
        <v>43788</v>
      </c>
      <c r="M20" s="5" t="s">
        <v>54</v>
      </c>
      <c r="N20" s="12"/>
      <c r="O20" s="5"/>
      <c r="P20" s="5"/>
    </row>
    <row r="21" spans="1:16" ht="29" hidden="1">
      <c r="A21" s="5">
        <v>20</v>
      </c>
      <c r="B21" s="14" t="s">
        <v>55</v>
      </c>
      <c r="C21" s="7" t="s">
        <v>17</v>
      </c>
      <c r="D21" s="8" t="s">
        <v>18</v>
      </c>
      <c r="E21" s="5" t="s">
        <v>56</v>
      </c>
      <c r="F21" s="9">
        <f t="shared" si="0"/>
        <v>43791</v>
      </c>
      <c r="G21" s="10" t="s">
        <v>20</v>
      </c>
      <c r="H21" s="9">
        <f t="shared" si="1"/>
        <v>43791</v>
      </c>
      <c r="I21" s="9">
        <v>43813</v>
      </c>
      <c r="J21" s="11" t="s">
        <v>36</v>
      </c>
      <c r="K21" s="5" t="s">
        <v>22</v>
      </c>
      <c r="L21" s="9">
        <v>43791</v>
      </c>
      <c r="M21" s="5" t="s">
        <v>57</v>
      </c>
      <c r="N21" s="12"/>
      <c r="O21" s="5"/>
      <c r="P21" s="5"/>
    </row>
    <row r="22" spans="1:16" ht="29" hidden="1">
      <c r="A22" s="5">
        <v>21</v>
      </c>
      <c r="B22" s="14" t="s">
        <v>58</v>
      </c>
      <c r="C22" s="7" t="s">
        <v>17</v>
      </c>
      <c r="D22" s="8" t="s">
        <v>18</v>
      </c>
      <c r="E22" s="5" t="s">
        <v>56</v>
      </c>
      <c r="F22" s="9">
        <f t="shared" si="0"/>
        <v>43791</v>
      </c>
      <c r="G22" s="10" t="s">
        <v>20</v>
      </c>
      <c r="H22" s="9">
        <f t="shared" si="1"/>
        <v>43791</v>
      </c>
      <c r="I22" s="9">
        <v>43813</v>
      </c>
      <c r="J22" s="11" t="s">
        <v>36</v>
      </c>
      <c r="K22" s="5" t="s">
        <v>33</v>
      </c>
      <c r="L22" s="9">
        <v>43791</v>
      </c>
      <c r="M22" s="5" t="s">
        <v>57</v>
      </c>
      <c r="N22" s="15">
        <v>43820</v>
      </c>
      <c r="O22" s="5" t="s">
        <v>59</v>
      </c>
      <c r="P22" s="5" t="s">
        <v>60</v>
      </c>
    </row>
    <row r="23" spans="1:16" ht="29" hidden="1">
      <c r="A23" s="5">
        <v>22</v>
      </c>
      <c r="B23" s="14" t="s">
        <v>61</v>
      </c>
      <c r="C23" s="7" t="s">
        <v>17</v>
      </c>
      <c r="D23" s="8" t="s">
        <v>18</v>
      </c>
      <c r="E23" s="5" t="s">
        <v>56</v>
      </c>
      <c r="F23" s="9">
        <f t="shared" si="0"/>
        <v>43791</v>
      </c>
      <c r="G23" s="10" t="s">
        <v>20</v>
      </c>
      <c r="H23" s="9">
        <f t="shared" si="1"/>
        <v>43791</v>
      </c>
      <c r="I23" s="9">
        <v>43804</v>
      </c>
      <c r="J23" s="11" t="s">
        <v>28</v>
      </c>
      <c r="K23" s="5" t="s">
        <v>22</v>
      </c>
      <c r="L23" s="9">
        <v>43791</v>
      </c>
      <c r="M23" s="5" t="s">
        <v>57</v>
      </c>
      <c r="N23" s="12"/>
      <c r="O23" s="5"/>
      <c r="P23" s="5"/>
    </row>
    <row r="24" spans="1:16" ht="29" hidden="1">
      <c r="A24" s="5">
        <v>23</v>
      </c>
      <c r="B24" s="14" t="s">
        <v>62</v>
      </c>
      <c r="C24" s="7" t="s">
        <v>17</v>
      </c>
      <c r="D24" s="8" t="s">
        <v>18</v>
      </c>
      <c r="E24" s="5" t="s">
        <v>56</v>
      </c>
      <c r="F24" s="9">
        <f t="shared" si="0"/>
        <v>43791</v>
      </c>
      <c r="G24" s="10" t="s">
        <v>20</v>
      </c>
      <c r="H24" s="9">
        <f t="shared" si="1"/>
        <v>43791</v>
      </c>
      <c r="I24" s="9">
        <v>43795</v>
      </c>
      <c r="J24" s="11" t="s">
        <v>38</v>
      </c>
      <c r="K24" s="5" t="s">
        <v>22</v>
      </c>
      <c r="L24" s="9">
        <v>43791</v>
      </c>
      <c r="M24" s="5" t="s">
        <v>57</v>
      </c>
      <c r="N24" s="12"/>
      <c r="O24" s="5"/>
      <c r="P24" s="5"/>
    </row>
    <row r="25" spans="1:16" ht="29" hidden="1">
      <c r="A25" s="5">
        <v>24</v>
      </c>
      <c r="B25" s="14" t="s">
        <v>63</v>
      </c>
      <c r="C25" s="7" t="s">
        <v>17</v>
      </c>
      <c r="D25" s="8" t="s">
        <v>18</v>
      </c>
      <c r="E25" s="5" t="s">
        <v>56</v>
      </c>
      <c r="F25" s="9">
        <f t="shared" si="0"/>
        <v>43791</v>
      </c>
      <c r="G25" s="10" t="s">
        <v>20</v>
      </c>
      <c r="H25" s="9">
        <f t="shared" si="1"/>
        <v>43791</v>
      </c>
      <c r="I25" s="9">
        <v>43804</v>
      </c>
      <c r="J25" s="11" t="s">
        <v>28</v>
      </c>
      <c r="K25" s="5" t="s">
        <v>22</v>
      </c>
      <c r="L25" s="9">
        <v>43791</v>
      </c>
      <c r="M25" s="5" t="s">
        <v>57</v>
      </c>
      <c r="N25" s="12"/>
      <c r="O25" s="5"/>
      <c r="P25" s="5"/>
    </row>
    <row r="26" spans="1:16" ht="29" hidden="1">
      <c r="A26" s="5">
        <v>25</v>
      </c>
      <c r="B26" s="16" t="s">
        <v>64</v>
      </c>
      <c r="C26" s="7" t="s">
        <v>17</v>
      </c>
      <c r="D26" s="8" t="s">
        <v>18</v>
      </c>
      <c r="E26" s="5" t="s">
        <v>19</v>
      </c>
      <c r="F26" s="9">
        <f t="shared" si="0"/>
        <v>43769</v>
      </c>
      <c r="G26" s="10" t="s">
        <v>20</v>
      </c>
      <c r="H26" s="9">
        <f t="shared" si="1"/>
        <v>43769</v>
      </c>
      <c r="I26" s="9">
        <v>43770</v>
      </c>
      <c r="J26" s="11" t="s">
        <v>65</v>
      </c>
      <c r="K26" s="5" t="s">
        <v>22</v>
      </c>
      <c r="L26" s="9">
        <v>43769</v>
      </c>
      <c r="M26" s="5" t="s">
        <v>23</v>
      </c>
      <c r="N26" s="12"/>
      <c r="O26" s="5"/>
      <c r="P26" s="5"/>
    </row>
    <row r="27" spans="1:16" ht="29" hidden="1">
      <c r="A27" s="5">
        <v>26</v>
      </c>
      <c r="B27" s="13" t="s">
        <v>66</v>
      </c>
      <c r="C27" s="7" t="s">
        <v>17</v>
      </c>
      <c r="D27" s="8" t="s">
        <v>18</v>
      </c>
      <c r="E27" s="5" t="s">
        <v>19</v>
      </c>
      <c r="F27" s="9">
        <f t="shared" si="0"/>
        <v>43783</v>
      </c>
      <c r="G27" s="10" t="s">
        <v>20</v>
      </c>
      <c r="H27" s="9">
        <f t="shared" si="1"/>
        <v>43783</v>
      </c>
      <c r="I27" s="9">
        <v>43804</v>
      </c>
      <c r="J27" s="11" t="s">
        <v>28</v>
      </c>
      <c r="K27" s="5" t="s">
        <v>67</v>
      </c>
      <c r="L27" s="9">
        <v>43783</v>
      </c>
      <c r="M27" s="5" t="s">
        <v>41</v>
      </c>
      <c r="N27" s="12"/>
      <c r="O27" s="5"/>
      <c r="P27" s="5"/>
    </row>
    <row r="28" spans="1:16" ht="29" hidden="1">
      <c r="A28" s="5">
        <v>27</v>
      </c>
      <c r="B28" s="13" t="s">
        <v>68</v>
      </c>
      <c r="C28" s="7" t="s">
        <v>17</v>
      </c>
      <c r="D28" s="8" t="s">
        <v>18</v>
      </c>
      <c r="E28" s="5" t="s">
        <v>19</v>
      </c>
      <c r="F28" s="9">
        <f t="shared" si="0"/>
        <v>43788</v>
      </c>
      <c r="G28" s="10" t="s">
        <v>20</v>
      </c>
      <c r="H28" s="9">
        <f t="shared" si="1"/>
        <v>43788</v>
      </c>
      <c r="I28" s="9">
        <v>43804</v>
      </c>
      <c r="J28" s="11" t="s">
        <v>28</v>
      </c>
      <c r="K28" s="5" t="s">
        <v>22</v>
      </c>
      <c r="L28" s="9">
        <v>43788</v>
      </c>
      <c r="M28" s="5" t="s">
        <v>54</v>
      </c>
      <c r="N28" s="12"/>
      <c r="O28" s="5"/>
      <c r="P28" s="5"/>
    </row>
    <row r="29" spans="1:16" ht="21" hidden="1">
      <c r="A29" s="5">
        <v>28</v>
      </c>
      <c r="B29" s="14" t="s">
        <v>69</v>
      </c>
      <c r="C29" s="7" t="s">
        <v>17</v>
      </c>
      <c r="D29" s="8" t="s">
        <v>18</v>
      </c>
      <c r="E29" s="5" t="s">
        <v>19</v>
      </c>
      <c r="F29" s="9">
        <f t="shared" si="0"/>
        <v>43792</v>
      </c>
      <c r="G29" s="10" t="s">
        <v>20</v>
      </c>
      <c r="H29" s="9">
        <f t="shared" si="1"/>
        <v>43792</v>
      </c>
      <c r="I29" s="9"/>
      <c r="J29" s="11"/>
      <c r="K29" s="5"/>
      <c r="L29" s="9">
        <v>43792</v>
      </c>
      <c r="M29" s="9" t="s">
        <v>70</v>
      </c>
      <c r="N29" s="12"/>
      <c r="O29" s="5"/>
      <c r="P29" s="5"/>
    </row>
    <row r="30" spans="1:16" ht="29" hidden="1">
      <c r="A30" s="5">
        <v>29</v>
      </c>
      <c r="B30" s="14" t="s">
        <v>71</v>
      </c>
      <c r="C30" s="7" t="s">
        <v>17</v>
      </c>
      <c r="D30" s="8" t="s">
        <v>18</v>
      </c>
      <c r="E30" s="5" t="s">
        <v>43</v>
      </c>
      <c r="F30" s="9">
        <f t="shared" si="0"/>
        <v>43795</v>
      </c>
      <c r="G30" s="10" t="s">
        <v>20</v>
      </c>
      <c r="H30" s="9">
        <f t="shared" si="1"/>
        <v>43795</v>
      </c>
      <c r="I30" s="9">
        <v>43798</v>
      </c>
      <c r="J30" s="11" t="s">
        <v>72</v>
      </c>
      <c r="K30" s="5" t="s">
        <v>22</v>
      </c>
      <c r="L30" s="9">
        <v>43795</v>
      </c>
      <c r="M30" s="9" t="s">
        <v>73</v>
      </c>
      <c r="N30" s="12"/>
      <c r="O30" s="5"/>
      <c r="P30" s="5"/>
    </row>
    <row r="31" spans="1:16" ht="29" hidden="1">
      <c r="A31" s="5">
        <v>30</v>
      </c>
      <c r="B31" s="14" t="s">
        <v>74</v>
      </c>
      <c r="C31" s="7" t="s">
        <v>17</v>
      </c>
      <c r="D31" s="8" t="s">
        <v>18</v>
      </c>
      <c r="E31" s="5" t="s">
        <v>43</v>
      </c>
      <c r="F31" s="9">
        <f t="shared" si="0"/>
        <v>43795</v>
      </c>
      <c r="G31" s="10" t="s">
        <v>20</v>
      </c>
      <c r="H31" s="9">
        <f t="shared" si="1"/>
        <v>43795</v>
      </c>
      <c r="I31" s="9">
        <v>43798</v>
      </c>
      <c r="J31" s="11" t="s">
        <v>72</v>
      </c>
      <c r="K31" s="5" t="s">
        <v>22</v>
      </c>
      <c r="L31" s="9">
        <v>43795</v>
      </c>
      <c r="M31" s="9" t="s">
        <v>73</v>
      </c>
      <c r="N31" s="12"/>
      <c r="O31" s="5"/>
      <c r="P31" s="5"/>
    </row>
    <row r="32" spans="1:16" ht="29" hidden="1">
      <c r="A32" s="5">
        <v>31</v>
      </c>
      <c r="B32" s="14" t="s">
        <v>75</v>
      </c>
      <c r="C32" s="7" t="s">
        <v>17</v>
      </c>
      <c r="D32" s="8" t="s">
        <v>18</v>
      </c>
      <c r="E32" s="5" t="s">
        <v>43</v>
      </c>
      <c r="F32" s="9">
        <f t="shared" si="0"/>
        <v>43795</v>
      </c>
      <c r="G32" s="10" t="s">
        <v>20</v>
      </c>
      <c r="H32" s="9">
        <f t="shared" si="1"/>
        <v>43795</v>
      </c>
      <c r="I32" s="9">
        <v>43813</v>
      </c>
      <c r="J32" s="11" t="s">
        <v>36</v>
      </c>
      <c r="K32" s="5" t="s">
        <v>22</v>
      </c>
      <c r="L32" s="9">
        <v>43795</v>
      </c>
      <c r="M32" s="9" t="s">
        <v>73</v>
      </c>
      <c r="N32" s="12"/>
      <c r="O32" s="5"/>
      <c r="P32" s="5"/>
    </row>
    <row r="33" spans="1:16" ht="29" hidden="1">
      <c r="A33" s="5">
        <v>32</v>
      </c>
      <c r="B33" s="14" t="s">
        <v>76</v>
      </c>
      <c r="C33" s="7" t="s">
        <v>17</v>
      </c>
      <c r="D33" s="8" t="s">
        <v>18</v>
      </c>
      <c r="E33" s="5" t="s">
        <v>43</v>
      </c>
      <c r="F33" s="9">
        <f t="shared" si="0"/>
        <v>43795</v>
      </c>
      <c r="G33" s="10" t="s">
        <v>20</v>
      </c>
      <c r="H33" s="9">
        <f t="shared" si="1"/>
        <v>43795</v>
      </c>
      <c r="I33" s="9">
        <v>43798</v>
      </c>
      <c r="J33" s="11" t="s">
        <v>72</v>
      </c>
      <c r="K33" s="5" t="s">
        <v>22</v>
      </c>
      <c r="L33" s="9">
        <v>43795</v>
      </c>
      <c r="M33" s="9" t="s">
        <v>73</v>
      </c>
      <c r="N33" s="12"/>
      <c r="O33" s="5"/>
      <c r="P33" s="5"/>
    </row>
    <row r="34" spans="1:16" ht="29" hidden="1">
      <c r="A34" s="5">
        <v>33</v>
      </c>
      <c r="B34" s="16" t="s">
        <v>77</v>
      </c>
      <c r="C34" s="7" t="s">
        <v>17</v>
      </c>
      <c r="D34" s="8" t="s">
        <v>18</v>
      </c>
      <c r="E34" s="5" t="s">
        <v>43</v>
      </c>
      <c r="F34" s="9">
        <f t="shared" si="0"/>
        <v>43774</v>
      </c>
      <c r="G34" s="10" t="s">
        <v>20</v>
      </c>
      <c r="H34" s="9">
        <f t="shared" si="1"/>
        <v>43774</v>
      </c>
      <c r="I34" s="9">
        <v>43805</v>
      </c>
      <c r="J34" s="11" t="s">
        <v>31</v>
      </c>
      <c r="K34" s="5" t="s">
        <v>22</v>
      </c>
      <c r="L34" s="9">
        <v>43774</v>
      </c>
      <c r="M34" s="5" t="s">
        <v>78</v>
      </c>
      <c r="N34" s="12"/>
      <c r="O34" s="5"/>
      <c r="P34" s="5"/>
    </row>
    <row r="35" spans="1:16" ht="29" hidden="1">
      <c r="A35" s="5">
        <v>34</v>
      </c>
      <c r="B35" s="13" t="s">
        <v>79</v>
      </c>
      <c r="C35" s="7" t="s">
        <v>17</v>
      </c>
      <c r="D35" s="8" t="s">
        <v>18</v>
      </c>
      <c r="E35" s="5" t="s">
        <v>19</v>
      </c>
      <c r="F35" s="9">
        <f t="shared" si="0"/>
        <v>43783</v>
      </c>
      <c r="G35" s="10" t="s">
        <v>20</v>
      </c>
      <c r="H35" s="9">
        <f t="shared" si="1"/>
        <v>43783</v>
      </c>
      <c r="I35" s="9">
        <v>43804</v>
      </c>
      <c r="J35" s="11" t="s">
        <v>28</v>
      </c>
      <c r="K35" s="5" t="s">
        <v>80</v>
      </c>
      <c r="L35" s="9">
        <v>43783</v>
      </c>
      <c r="M35" s="5" t="s">
        <v>41</v>
      </c>
      <c r="N35" s="12"/>
      <c r="O35" s="5"/>
      <c r="P35" s="5"/>
    </row>
    <row r="36" spans="1:16" ht="29" hidden="1">
      <c r="A36" s="5">
        <v>35</v>
      </c>
      <c r="B36" s="13" t="s">
        <v>81</v>
      </c>
      <c r="C36" s="7" t="s">
        <v>17</v>
      </c>
      <c r="D36" s="8" t="s">
        <v>18</v>
      </c>
      <c r="E36" s="5" t="s">
        <v>19</v>
      </c>
      <c r="F36" s="9">
        <f t="shared" si="0"/>
        <v>43788</v>
      </c>
      <c r="G36" s="10" t="s">
        <v>20</v>
      </c>
      <c r="H36" s="9">
        <f t="shared" si="1"/>
        <v>43788</v>
      </c>
      <c r="I36" s="9">
        <v>43795</v>
      </c>
      <c r="J36" s="11" t="s">
        <v>38</v>
      </c>
      <c r="K36" s="5" t="s">
        <v>22</v>
      </c>
      <c r="L36" s="9">
        <v>43788</v>
      </c>
      <c r="M36" s="5" t="s">
        <v>54</v>
      </c>
      <c r="N36" s="12"/>
      <c r="O36" s="5"/>
      <c r="P36" s="5"/>
    </row>
    <row r="37" spans="1:16" ht="29" hidden="1">
      <c r="A37" s="5">
        <v>36</v>
      </c>
      <c r="B37" s="14" t="s">
        <v>82</v>
      </c>
      <c r="C37" s="7" t="s">
        <v>17</v>
      </c>
      <c r="D37" s="8" t="s">
        <v>18</v>
      </c>
      <c r="E37" s="5" t="s">
        <v>19</v>
      </c>
      <c r="F37" s="9">
        <f t="shared" si="0"/>
        <v>43792</v>
      </c>
      <c r="G37" s="10" t="s">
        <v>20</v>
      </c>
      <c r="H37" s="9">
        <f t="shared" si="1"/>
        <v>43792</v>
      </c>
      <c r="I37" s="9">
        <v>43855</v>
      </c>
      <c r="J37" s="11" t="s">
        <v>83</v>
      </c>
      <c r="K37" s="5"/>
      <c r="L37" s="9">
        <v>43792</v>
      </c>
      <c r="M37" s="9" t="s">
        <v>70</v>
      </c>
      <c r="N37" s="12"/>
      <c r="O37" s="5"/>
      <c r="P37" s="5"/>
    </row>
    <row r="38" spans="1:16" ht="29" hidden="1">
      <c r="A38" s="5">
        <v>37</v>
      </c>
      <c r="B38" s="14" t="s">
        <v>84</v>
      </c>
      <c r="C38" s="7" t="s">
        <v>17</v>
      </c>
      <c r="D38" s="8" t="s">
        <v>18</v>
      </c>
      <c r="E38" s="5" t="s">
        <v>43</v>
      </c>
      <c r="F38" s="9">
        <f t="shared" si="0"/>
        <v>43796</v>
      </c>
      <c r="G38" s="10" t="s">
        <v>20</v>
      </c>
      <c r="H38" s="9">
        <f t="shared" si="1"/>
        <v>43796</v>
      </c>
      <c r="I38" s="9">
        <v>43798</v>
      </c>
      <c r="J38" s="11" t="s">
        <v>72</v>
      </c>
      <c r="K38" s="5" t="s">
        <v>22</v>
      </c>
      <c r="L38" s="9">
        <v>43796</v>
      </c>
      <c r="M38" s="9" t="s">
        <v>85</v>
      </c>
      <c r="N38" s="12"/>
      <c r="O38" s="5"/>
      <c r="P38" s="5"/>
    </row>
    <row r="39" spans="1:16" ht="29" hidden="1">
      <c r="A39" s="5">
        <v>38</v>
      </c>
      <c r="B39" s="14" t="s">
        <v>86</v>
      </c>
      <c r="C39" s="7" t="s">
        <v>17</v>
      </c>
      <c r="D39" s="8" t="s">
        <v>18</v>
      </c>
      <c r="E39" s="5" t="s">
        <v>43</v>
      </c>
      <c r="F39" s="9">
        <f t="shared" si="0"/>
        <v>43796</v>
      </c>
      <c r="G39" s="10" t="s">
        <v>20</v>
      </c>
      <c r="H39" s="9">
        <f t="shared" si="1"/>
        <v>43796</v>
      </c>
      <c r="I39" s="9">
        <v>43813</v>
      </c>
      <c r="J39" s="11" t="s">
        <v>36</v>
      </c>
      <c r="K39" s="5" t="s">
        <v>33</v>
      </c>
      <c r="L39" s="9">
        <v>43796</v>
      </c>
      <c r="M39" s="9" t="s">
        <v>85</v>
      </c>
      <c r="N39" s="15">
        <v>43820</v>
      </c>
      <c r="O39" s="5" t="s">
        <v>59</v>
      </c>
      <c r="P39" s="5" t="s">
        <v>60</v>
      </c>
    </row>
    <row r="40" spans="1:16" ht="29" hidden="1">
      <c r="A40" s="5">
        <v>39</v>
      </c>
      <c r="B40" s="14" t="s">
        <v>87</v>
      </c>
      <c r="C40" s="7" t="s">
        <v>17</v>
      </c>
      <c r="D40" s="8" t="s">
        <v>18</v>
      </c>
      <c r="E40" s="5" t="s">
        <v>43</v>
      </c>
      <c r="F40" s="9">
        <f t="shared" si="0"/>
        <v>43796</v>
      </c>
      <c r="G40" s="10" t="s">
        <v>20</v>
      </c>
      <c r="H40" s="9">
        <f t="shared" si="1"/>
        <v>43796</v>
      </c>
      <c r="I40" s="9">
        <v>43798</v>
      </c>
      <c r="J40" s="11" t="s">
        <v>72</v>
      </c>
      <c r="K40" s="5" t="s">
        <v>22</v>
      </c>
      <c r="L40" s="9">
        <v>43796</v>
      </c>
      <c r="M40" s="9" t="s">
        <v>85</v>
      </c>
      <c r="N40" s="15">
        <v>43870</v>
      </c>
      <c r="O40" s="5" t="s">
        <v>88</v>
      </c>
      <c r="P40" s="5" t="s">
        <v>89</v>
      </c>
    </row>
    <row r="41" spans="1:16" ht="29" hidden="1">
      <c r="A41" s="5">
        <v>40</v>
      </c>
      <c r="B41" s="14" t="s">
        <v>90</v>
      </c>
      <c r="C41" s="7" t="s">
        <v>17</v>
      </c>
      <c r="D41" s="8" t="s">
        <v>18</v>
      </c>
      <c r="E41" s="5" t="s">
        <v>43</v>
      </c>
      <c r="F41" s="9">
        <f t="shared" si="0"/>
        <v>43796</v>
      </c>
      <c r="G41" s="10" t="s">
        <v>20</v>
      </c>
      <c r="H41" s="9">
        <f t="shared" si="1"/>
        <v>43796</v>
      </c>
      <c r="I41" s="9">
        <v>43798</v>
      </c>
      <c r="J41" s="11" t="s">
        <v>72</v>
      </c>
      <c r="K41" s="5" t="s">
        <v>22</v>
      </c>
      <c r="L41" s="9">
        <v>43796</v>
      </c>
      <c r="M41" s="9" t="s">
        <v>85</v>
      </c>
      <c r="N41" s="12"/>
      <c r="O41" s="5"/>
      <c r="P41" s="5"/>
    </row>
  </sheetData>
  <conditionalFormatting sqref="B2 B10 B18 B26 B34">
    <cfRule type="duplicateValues" dxfId="2" priority="2"/>
    <cfRule type="duplicateValues" dxfId="1" priority="3"/>
  </conditionalFormatting>
  <conditionalFormatting sqref="B2 B10 B18 B26 B34">
    <cfRule type="duplicateValues" dxfId="0" priority="1"/>
  </conditionalFormatting>
  <printOptions horizontalCentered="1"/>
  <pageMargins left="0.70866141732283472" right="0.70866141732283472" top="0.74803149606299213" bottom="0.74803149606299213" header="0.31496062992125984" footer="0.31496062992125984"/>
  <pageSetup paperSize="9" scale="76" orientation="landscape" r:id="rId1"/>
</worksheet>
</file>

<file path=xl/worksheets/sheet2.xml><?xml version="1.0" encoding="utf-8"?>
<worksheet xmlns="http://schemas.openxmlformats.org/spreadsheetml/2006/main" xmlns:r="http://schemas.openxmlformats.org/officeDocument/2006/relationships">
  <dimension ref="A1:M47"/>
  <sheetViews>
    <sheetView topLeftCell="A58" zoomScale="70" zoomScaleNormal="70" workbookViewId="0">
      <selection activeCell="Q17" sqref="Q17"/>
    </sheetView>
  </sheetViews>
  <sheetFormatPr defaultRowHeight="14.5"/>
  <cols>
    <col min="1" max="1" width="10.1796875" bestFit="1" customWidth="1"/>
    <col min="13" max="13" width="9.453125" customWidth="1"/>
  </cols>
  <sheetData>
    <row r="1" spans="1:13">
      <c r="A1" s="17"/>
      <c r="B1" s="18"/>
      <c r="C1" s="150" t="s">
        <v>91</v>
      </c>
      <c r="D1" s="150"/>
      <c r="E1" s="150"/>
      <c r="F1" s="150" t="s">
        <v>92</v>
      </c>
      <c r="G1" s="150"/>
      <c r="H1" s="150"/>
      <c r="I1" s="151"/>
      <c r="J1" s="151"/>
      <c r="K1" s="151"/>
      <c r="L1" s="152"/>
      <c r="M1" s="153"/>
    </row>
    <row r="2" spans="1:13" ht="15" thickBot="1">
      <c r="A2" s="19"/>
      <c r="B2" s="20"/>
      <c r="C2" s="154" t="s">
        <v>93</v>
      </c>
      <c r="D2" s="154"/>
      <c r="E2" s="154"/>
      <c r="F2" s="154" t="s">
        <v>94</v>
      </c>
      <c r="G2" s="154"/>
      <c r="H2" s="154"/>
      <c r="I2" s="125" t="s">
        <v>95</v>
      </c>
      <c r="J2" s="126"/>
      <c r="K2" s="127"/>
      <c r="L2" s="155"/>
      <c r="M2" s="156"/>
    </row>
    <row r="3" spans="1:13">
      <c r="A3" s="17"/>
      <c r="B3" s="18"/>
      <c r="C3" s="152" t="s">
        <v>96</v>
      </c>
      <c r="D3" s="152"/>
      <c r="E3" s="152"/>
      <c r="F3" s="152" t="s">
        <v>97</v>
      </c>
      <c r="G3" s="152"/>
      <c r="H3" s="152"/>
      <c r="I3" s="152"/>
      <c r="J3" s="152"/>
      <c r="K3" s="152"/>
      <c r="L3" s="152"/>
      <c r="M3" s="153"/>
    </row>
    <row r="4" spans="1:13">
      <c r="A4" s="143" t="s">
        <v>98</v>
      </c>
      <c r="B4" s="144"/>
      <c r="C4" s="157"/>
      <c r="D4" s="157"/>
      <c r="E4" s="157"/>
      <c r="F4" s="157"/>
      <c r="G4" s="157"/>
      <c r="H4" s="157"/>
      <c r="I4" s="157"/>
      <c r="J4" s="157"/>
      <c r="K4" s="157"/>
      <c r="L4" s="157"/>
      <c r="M4" s="158"/>
    </row>
    <row r="5" spans="1:13">
      <c r="A5" s="19"/>
      <c r="B5" s="20"/>
      <c r="C5" s="20"/>
      <c r="D5" s="20"/>
      <c r="E5" s="20"/>
      <c r="F5" s="20"/>
      <c r="G5" s="20"/>
      <c r="H5" s="20"/>
      <c r="I5" s="20"/>
      <c r="J5" s="20"/>
      <c r="K5" s="20"/>
      <c r="L5" s="20"/>
      <c r="M5" s="23"/>
    </row>
    <row r="6" spans="1:13" ht="26.25" customHeight="1">
      <c r="A6" s="24" t="s">
        <v>99</v>
      </c>
      <c r="B6" s="25"/>
      <c r="C6" s="20"/>
      <c r="D6" s="20"/>
      <c r="E6" s="25" t="s">
        <v>100</v>
      </c>
      <c r="F6" s="25"/>
      <c r="G6" s="20"/>
      <c r="H6" s="20"/>
      <c r="I6" s="20"/>
      <c r="J6" s="20"/>
      <c r="K6" s="25"/>
      <c r="L6" s="20"/>
      <c r="M6" s="23"/>
    </row>
    <row r="7" spans="1:13" ht="26.25" customHeight="1">
      <c r="A7" s="19" t="s">
        <v>101</v>
      </c>
      <c r="B7" s="25" t="s">
        <v>102</v>
      </c>
      <c r="C7" s="25"/>
      <c r="D7" s="20"/>
      <c r="E7" s="20"/>
      <c r="F7" s="20"/>
      <c r="G7" s="20"/>
      <c r="H7" s="20"/>
      <c r="I7" s="20"/>
      <c r="J7" s="25"/>
      <c r="K7" s="25"/>
      <c r="L7" s="20"/>
      <c r="M7" s="23"/>
    </row>
    <row r="8" spans="1:13" ht="26.25" customHeight="1">
      <c r="A8" s="19" t="s">
        <v>103</v>
      </c>
      <c r="B8" s="20" t="s">
        <v>104</v>
      </c>
      <c r="C8" s="20"/>
      <c r="D8" s="20"/>
      <c r="E8" s="20"/>
      <c r="F8" s="20"/>
      <c r="G8" s="20"/>
      <c r="H8" s="20"/>
      <c r="I8" s="20"/>
      <c r="J8" s="20"/>
      <c r="K8" s="20"/>
      <c r="L8" s="20"/>
      <c r="M8" s="23"/>
    </row>
    <row r="9" spans="1:13" ht="26.25" customHeight="1">
      <c r="A9" s="19" t="s">
        <v>105</v>
      </c>
      <c r="B9" s="20"/>
      <c r="C9" s="20" t="s">
        <v>92</v>
      </c>
      <c r="D9" s="20"/>
      <c r="E9" s="20" t="s">
        <v>106</v>
      </c>
      <c r="F9" s="20"/>
      <c r="G9" s="20"/>
      <c r="H9" s="20"/>
      <c r="I9" s="20"/>
      <c r="J9" s="20"/>
      <c r="K9" s="20"/>
      <c r="L9" s="20"/>
      <c r="M9" s="23"/>
    </row>
    <row r="10" spans="1:13" ht="26.25" customHeight="1">
      <c r="A10" s="24" t="s">
        <v>107</v>
      </c>
      <c r="B10" s="25"/>
      <c r="C10" s="26"/>
      <c r="D10" s="25"/>
      <c r="E10" s="20" t="s">
        <v>108</v>
      </c>
      <c r="F10" s="20" t="s">
        <v>109</v>
      </c>
      <c r="G10" s="20"/>
      <c r="H10" s="25" t="s">
        <v>110</v>
      </c>
      <c r="I10" s="20"/>
      <c r="J10" s="20"/>
      <c r="K10" s="25"/>
      <c r="L10" s="20"/>
      <c r="M10" s="23"/>
    </row>
    <row r="11" spans="1:13" ht="26.25" customHeight="1">
      <c r="A11" s="19"/>
      <c r="B11" s="20"/>
      <c r="C11" s="20"/>
      <c r="D11" s="20"/>
      <c r="E11" s="20"/>
      <c r="F11" s="20"/>
      <c r="G11" s="20"/>
      <c r="H11" s="20"/>
      <c r="I11" s="20"/>
      <c r="J11" s="20"/>
      <c r="K11" s="20"/>
      <c r="L11" s="20"/>
      <c r="M11" s="23"/>
    </row>
    <row r="12" spans="1:13" ht="26.25" customHeight="1">
      <c r="A12" s="19"/>
      <c r="B12" s="20"/>
      <c r="C12" s="20"/>
      <c r="D12" s="20"/>
      <c r="E12" s="20"/>
      <c r="F12" s="20"/>
      <c r="G12" s="20"/>
      <c r="H12" s="20"/>
      <c r="I12" s="20"/>
      <c r="J12" s="20"/>
      <c r="K12" s="20" t="s">
        <v>111</v>
      </c>
      <c r="L12" s="20"/>
      <c r="M12" s="23"/>
    </row>
    <row r="13" spans="1:13">
      <c r="A13" s="19"/>
      <c r="B13" s="20"/>
      <c r="C13" s="20"/>
      <c r="D13" s="20"/>
      <c r="E13" s="20"/>
      <c r="F13" s="20"/>
      <c r="G13" s="20"/>
      <c r="H13" s="20"/>
      <c r="I13" s="20"/>
      <c r="J13" s="20"/>
      <c r="K13" s="20"/>
      <c r="L13" s="20"/>
      <c r="M13" s="23"/>
    </row>
    <row r="14" spans="1:13">
      <c r="A14" s="19"/>
      <c r="B14" s="20"/>
      <c r="C14" s="20"/>
      <c r="D14" s="20"/>
      <c r="E14" s="20"/>
      <c r="F14" s="20"/>
      <c r="G14" s="20"/>
      <c r="H14" s="20"/>
      <c r="I14" s="20"/>
      <c r="J14" s="20"/>
      <c r="K14" s="20"/>
      <c r="L14" s="20"/>
      <c r="M14" s="23"/>
    </row>
    <row r="15" spans="1:13">
      <c r="A15" s="19"/>
      <c r="B15" s="20"/>
      <c r="C15" s="20"/>
      <c r="D15" s="20"/>
      <c r="E15" s="20"/>
      <c r="F15" s="20"/>
      <c r="G15" s="20"/>
      <c r="H15" s="20"/>
      <c r="I15" s="20"/>
      <c r="J15" s="20"/>
      <c r="K15" s="20"/>
      <c r="L15" s="20"/>
      <c r="M15" s="23"/>
    </row>
    <row r="16" spans="1:13">
      <c r="A16" s="19"/>
      <c r="B16" s="20"/>
      <c r="C16" s="20"/>
      <c r="D16" s="20"/>
      <c r="E16" s="20"/>
      <c r="F16" s="20"/>
      <c r="G16" s="20"/>
      <c r="H16" s="20"/>
      <c r="I16" s="20"/>
      <c r="J16" s="20"/>
      <c r="K16" s="20"/>
      <c r="L16" s="20"/>
      <c r="M16" s="23"/>
    </row>
    <row r="17" spans="1:13">
      <c r="A17" s="19"/>
      <c r="B17" s="20"/>
      <c r="C17" s="20"/>
      <c r="D17" s="20"/>
      <c r="E17" s="20"/>
      <c r="F17" s="20"/>
      <c r="G17" s="20"/>
      <c r="H17" s="20"/>
      <c r="I17" s="20"/>
      <c r="J17" s="20"/>
      <c r="K17" s="20"/>
      <c r="L17" s="20"/>
      <c r="M17" s="23"/>
    </row>
    <row r="18" spans="1:13">
      <c r="A18" s="19"/>
      <c r="B18" s="20"/>
      <c r="C18" s="20"/>
      <c r="D18" s="20"/>
      <c r="E18" s="20"/>
      <c r="F18" s="20"/>
      <c r="G18" s="20"/>
      <c r="H18" s="20"/>
      <c r="I18" s="20"/>
      <c r="J18" s="20"/>
      <c r="K18" s="20"/>
      <c r="L18" s="20"/>
      <c r="M18" s="23"/>
    </row>
    <row r="19" spans="1:13">
      <c r="A19" s="19"/>
      <c r="B19" s="20"/>
      <c r="C19" s="20"/>
      <c r="D19" s="20"/>
      <c r="E19" s="20"/>
      <c r="F19" s="20"/>
      <c r="G19" s="20"/>
      <c r="H19" s="20"/>
      <c r="I19" s="20"/>
      <c r="J19" s="20"/>
      <c r="K19" s="20"/>
      <c r="L19" s="20"/>
      <c r="M19" s="23"/>
    </row>
    <row r="20" spans="1:13">
      <c r="A20" s="19"/>
      <c r="B20" s="20"/>
      <c r="C20" s="20"/>
      <c r="D20" s="20"/>
      <c r="E20" s="20"/>
      <c r="F20" s="20"/>
      <c r="G20" s="20"/>
      <c r="H20" s="20"/>
      <c r="I20" s="20"/>
      <c r="J20" s="20"/>
      <c r="K20" s="20"/>
      <c r="L20" s="20"/>
      <c r="M20" s="23"/>
    </row>
    <row r="21" spans="1:13">
      <c r="A21" s="19"/>
      <c r="B21" s="20"/>
      <c r="C21" s="20"/>
      <c r="D21" s="20"/>
      <c r="E21" s="20"/>
      <c r="F21" s="20"/>
      <c r="G21" s="20"/>
      <c r="H21" s="20"/>
      <c r="I21" s="20"/>
      <c r="J21" s="20"/>
      <c r="K21" s="20"/>
      <c r="L21" s="20"/>
      <c r="M21" s="23"/>
    </row>
    <row r="22" spans="1:13">
      <c r="A22" s="19"/>
      <c r="B22" s="20"/>
      <c r="C22" s="20"/>
      <c r="D22" s="20"/>
      <c r="E22" s="20"/>
      <c r="F22" s="20"/>
      <c r="G22" s="20"/>
      <c r="H22" s="20"/>
      <c r="I22" s="20"/>
      <c r="J22" s="20"/>
      <c r="K22" s="20"/>
      <c r="L22" s="20"/>
      <c r="M22" s="23"/>
    </row>
    <row r="23" spans="1:13">
      <c r="A23" s="19"/>
      <c r="B23" s="20"/>
      <c r="C23" s="20"/>
      <c r="D23" s="20"/>
      <c r="E23" s="20"/>
      <c r="F23" s="20"/>
      <c r="G23" s="20"/>
      <c r="H23" s="20"/>
      <c r="I23" s="20"/>
      <c r="J23" s="20"/>
      <c r="K23" s="20"/>
      <c r="L23" s="20"/>
      <c r="M23" s="23"/>
    </row>
    <row r="24" spans="1:13">
      <c r="A24" s="19"/>
      <c r="B24" s="20"/>
      <c r="C24" s="20"/>
      <c r="D24" s="20"/>
      <c r="E24" s="20"/>
      <c r="F24" s="20"/>
      <c r="G24" s="20"/>
      <c r="H24" s="20"/>
      <c r="I24" s="20"/>
      <c r="J24" s="20"/>
      <c r="K24" s="20"/>
      <c r="L24" s="20"/>
      <c r="M24" s="23"/>
    </row>
    <row r="25" spans="1:13">
      <c r="A25" s="19"/>
      <c r="B25" s="20"/>
      <c r="C25" s="20"/>
      <c r="D25" s="20"/>
      <c r="E25" s="20"/>
      <c r="F25" s="20"/>
      <c r="G25" s="20"/>
      <c r="H25" s="20"/>
      <c r="I25" s="20"/>
      <c r="J25" s="20"/>
      <c r="K25" s="20"/>
      <c r="L25" s="20"/>
      <c r="M25" s="23"/>
    </row>
    <row r="26" spans="1:13">
      <c r="A26" s="19"/>
      <c r="B26" s="20"/>
      <c r="C26" s="20"/>
      <c r="D26" s="20"/>
      <c r="E26" s="20"/>
      <c r="F26" s="20"/>
      <c r="G26" s="20"/>
      <c r="H26" s="20"/>
      <c r="I26" s="20"/>
      <c r="J26" s="20"/>
      <c r="K26" s="20"/>
      <c r="L26" s="20"/>
      <c r="M26" s="23"/>
    </row>
    <row r="27" spans="1:13">
      <c r="A27" s="19"/>
      <c r="B27" s="20"/>
      <c r="C27" s="20"/>
      <c r="D27" s="20"/>
      <c r="E27" s="20"/>
      <c r="F27" s="20"/>
      <c r="G27" s="20"/>
      <c r="H27" s="20"/>
      <c r="I27" s="20"/>
      <c r="J27" s="20"/>
      <c r="K27" s="20"/>
      <c r="L27" s="20"/>
      <c r="M27" s="23"/>
    </row>
    <row r="28" spans="1:13">
      <c r="A28" s="19"/>
      <c r="B28" s="20"/>
      <c r="C28" s="20"/>
      <c r="D28" s="20"/>
      <c r="E28" s="20"/>
      <c r="F28" s="20"/>
      <c r="G28" s="20"/>
      <c r="H28" s="20"/>
      <c r="I28" s="20"/>
      <c r="J28" s="20"/>
      <c r="K28" s="20"/>
      <c r="L28" s="20"/>
      <c r="M28" s="23"/>
    </row>
    <row r="29" spans="1:13">
      <c r="A29" s="19"/>
      <c r="B29" s="20"/>
      <c r="C29" s="20"/>
      <c r="D29" s="20"/>
      <c r="E29" s="20"/>
      <c r="F29" s="20"/>
      <c r="G29" s="20"/>
      <c r="H29" s="20"/>
      <c r="I29" s="20"/>
      <c r="J29" s="20"/>
      <c r="K29" s="20"/>
      <c r="L29" s="20"/>
      <c r="M29" s="23"/>
    </row>
    <row r="30" spans="1:13" ht="18.5">
      <c r="A30" s="19"/>
      <c r="B30" s="20"/>
      <c r="C30" s="20"/>
      <c r="D30" s="20"/>
      <c r="E30" s="149" t="s">
        <v>112</v>
      </c>
      <c r="F30" s="149"/>
      <c r="G30" s="149"/>
      <c r="H30" s="149"/>
      <c r="I30" s="149"/>
      <c r="J30" s="20"/>
      <c r="K30" s="20"/>
      <c r="L30" s="20"/>
      <c r="M30" s="23"/>
    </row>
    <row r="31" spans="1:13">
      <c r="A31" s="19"/>
      <c r="B31" s="20"/>
      <c r="C31" s="20"/>
      <c r="D31" s="20"/>
      <c r="E31" s="20"/>
      <c r="F31" s="20"/>
      <c r="G31" s="20"/>
      <c r="H31" s="20"/>
      <c r="I31" s="20"/>
      <c r="J31" s="20"/>
      <c r="K31" s="20"/>
      <c r="L31" s="20"/>
      <c r="M31" s="23"/>
    </row>
    <row r="32" spans="1:13" ht="27" customHeight="1">
      <c r="A32" s="27" t="s">
        <v>113</v>
      </c>
      <c r="B32" s="145" t="s">
        <v>114</v>
      </c>
      <c r="C32" s="145"/>
      <c r="D32" s="145"/>
      <c r="E32" s="145"/>
      <c r="F32" s="145" t="s">
        <v>115</v>
      </c>
      <c r="G32" s="145"/>
      <c r="H32" s="145"/>
      <c r="I32" s="145"/>
      <c r="J32" s="145" t="s">
        <v>116</v>
      </c>
      <c r="K32" s="145"/>
      <c r="L32" s="145"/>
      <c r="M32" s="146"/>
    </row>
    <row r="33" spans="1:13" ht="27" customHeight="1">
      <c r="A33" s="27" t="s">
        <v>117</v>
      </c>
      <c r="B33" s="28">
        <v>1</v>
      </c>
      <c r="C33" s="28">
        <v>2</v>
      </c>
      <c r="D33" s="28">
        <v>3</v>
      </c>
      <c r="E33" s="28" t="s">
        <v>118</v>
      </c>
      <c r="F33" s="28">
        <v>1</v>
      </c>
      <c r="G33" s="28">
        <v>2</v>
      </c>
      <c r="H33" s="28">
        <v>3</v>
      </c>
      <c r="I33" s="28" t="s">
        <v>118</v>
      </c>
      <c r="J33" s="28">
        <v>1</v>
      </c>
      <c r="K33" s="28">
        <v>2</v>
      </c>
      <c r="L33" s="28">
        <v>3</v>
      </c>
      <c r="M33" s="29" t="s">
        <v>118</v>
      </c>
    </row>
    <row r="34" spans="1:13" ht="36" customHeight="1">
      <c r="A34" s="30" t="s">
        <v>119</v>
      </c>
      <c r="B34" s="31">
        <v>197</v>
      </c>
      <c r="C34" s="31">
        <v>201</v>
      </c>
      <c r="D34" s="31">
        <v>192</v>
      </c>
      <c r="E34" s="32">
        <f>(B34+C34+D34)/3</f>
        <v>196.66666666666666</v>
      </c>
      <c r="F34" s="31">
        <v>224</v>
      </c>
      <c r="G34" s="31">
        <v>211</v>
      </c>
      <c r="H34" s="31">
        <v>245</v>
      </c>
      <c r="I34" s="32">
        <f>(F34+G34+H34)/3</f>
        <v>226.66666666666666</v>
      </c>
      <c r="J34" s="31">
        <v>208</v>
      </c>
      <c r="K34" s="31">
        <v>193</v>
      </c>
      <c r="L34" s="31">
        <v>178</v>
      </c>
      <c r="M34" s="32">
        <f>(J34+K34+L34)/3</f>
        <v>193</v>
      </c>
    </row>
    <row r="35" spans="1:13" ht="36" customHeight="1">
      <c r="A35" s="30" t="s">
        <v>120</v>
      </c>
      <c r="B35" s="31">
        <v>213</v>
      </c>
      <c r="C35" s="31">
        <v>205</v>
      </c>
      <c r="D35" s="31">
        <v>196</v>
      </c>
      <c r="E35" s="32">
        <f t="shared" ref="E35:E37" si="0">(B35+C35+D35)/3</f>
        <v>204.66666666666666</v>
      </c>
      <c r="F35" s="31">
        <v>236</v>
      </c>
      <c r="G35" s="31">
        <v>228</v>
      </c>
      <c r="H35" s="31">
        <v>240</v>
      </c>
      <c r="I35" s="32">
        <f t="shared" ref="I35:I37" si="1">(F35+G35+H35)/3</f>
        <v>234.66666666666666</v>
      </c>
      <c r="J35" s="31">
        <v>195</v>
      </c>
      <c r="K35" s="31">
        <v>201</v>
      </c>
      <c r="L35" s="31">
        <v>185</v>
      </c>
      <c r="M35" s="32">
        <f t="shared" ref="M35:M37" si="2">(J35+K35+L35)/3</f>
        <v>193.66666666666666</v>
      </c>
    </row>
    <row r="36" spans="1:13" ht="36" customHeight="1">
      <c r="A36" s="30" t="s">
        <v>121</v>
      </c>
      <c r="B36" s="31">
        <v>186</v>
      </c>
      <c r="C36" s="31">
        <v>198</v>
      </c>
      <c r="D36" s="31">
        <v>207</v>
      </c>
      <c r="E36" s="32">
        <f t="shared" si="0"/>
        <v>197</v>
      </c>
      <c r="F36" s="31">
        <v>248</v>
      </c>
      <c r="G36" s="31">
        <v>239</v>
      </c>
      <c r="H36" s="32">
        <v>255</v>
      </c>
      <c r="I36" s="32">
        <f t="shared" si="1"/>
        <v>247.33333333333334</v>
      </c>
      <c r="J36" s="31">
        <v>175</v>
      </c>
      <c r="K36" s="31">
        <v>185</v>
      </c>
      <c r="L36" s="33">
        <v>199</v>
      </c>
      <c r="M36" s="32">
        <f t="shared" si="2"/>
        <v>186.33333333333334</v>
      </c>
    </row>
    <row r="37" spans="1:13" ht="36" customHeight="1">
      <c r="A37" s="30" t="s">
        <v>122</v>
      </c>
      <c r="B37" s="31">
        <v>195</v>
      </c>
      <c r="C37" s="31">
        <v>201</v>
      </c>
      <c r="D37" s="31">
        <v>209</v>
      </c>
      <c r="E37" s="32">
        <f t="shared" si="0"/>
        <v>201.66666666666666</v>
      </c>
      <c r="F37" s="31">
        <v>265</v>
      </c>
      <c r="G37" s="31">
        <v>229</v>
      </c>
      <c r="H37" s="31">
        <v>258</v>
      </c>
      <c r="I37" s="32">
        <f t="shared" si="1"/>
        <v>250.66666666666666</v>
      </c>
      <c r="J37" s="31">
        <v>210</v>
      </c>
      <c r="K37" s="31">
        <v>196</v>
      </c>
      <c r="L37" s="31">
        <v>193</v>
      </c>
      <c r="M37" s="32">
        <f t="shared" si="2"/>
        <v>199.66666666666666</v>
      </c>
    </row>
    <row r="38" spans="1:13">
      <c r="A38" s="19"/>
      <c r="B38" s="20"/>
      <c r="C38" s="20"/>
      <c r="D38" s="20"/>
      <c r="E38" s="20"/>
      <c r="F38" s="20"/>
      <c r="G38" s="20"/>
      <c r="H38" s="20"/>
      <c r="I38" s="20"/>
      <c r="J38" s="20"/>
      <c r="K38" s="20"/>
      <c r="L38" s="20"/>
      <c r="M38" s="23"/>
    </row>
    <row r="39" spans="1:13" ht="18.5">
      <c r="A39" s="147" t="s">
        <v>123</v>
      </c>
      <c r="B39" s="148"/>
      <c r="C39" s="148"/>
      <c r="D39" s="148"/>
      <c r="E39" s="148"/>
      <c r="F39" s="148"/>
      <c r="G39" s="148"/>
      <c r="H39" s="148"/>
      <c r="I39" s="148"/>
      <c r="J39" s="148"/>
      <c r="K39" s="148"/>
      <c r="L39" s="148"/>
      <c r="M39" s="23"/>
    </row>
    <row r="40" spans="1:13">
      <c r="A40" s="19"/>
      <c r="B40" s="20"/>
      <c r="C40" s="20"/>
      <c r="D40" s="20"/>
      <c r="E40" s="20"/>
      <c r="F40" s="20"/>
      <c r="G40" s="20"/>
      <c r="H40" s="20"/>
      <c r="I40" s="20"/>
      <c r="J40" s="20"/>
      <c r="K40" s="20"/>
      <c r="L40" s="20"/>
      <c r="M40" s="23"/>
    </row>
    <row r="41" spans="1:13" ht="15.5">
      <c r="A41" s="34" t="s">
        <v>124</v>
      </c>
      <c r="B41" s="20"/>
      <c r="C41" s="20"/>
      <c r="D41" s="20"/>
      <c r="E41" s="20"/>
      <c r="F41" s="20"/>
      <c r="G41" s="20"/>
      <c r="H41" s="20"/>
      <c r="I41" s="20"/>
      <c r="J41" s="20"/>
      <c r="K41" s="20"/>
      <c r="L41" s="20"/>
      <c r="M41" s="23"/>
    </row>
    <row r="42" spans="1:13">
      <c r="A42" s="19"/>
      <c r="B42" s="20"/>
      <c r="C42" s="20"/>
      <c r="D42" s="20"/>
      <c r="E42" s="20"/>
      <c r="F42" s="20"/>
      <c r="G42" s="20"/>
      <c r="H42" s="20"/>
      <c r="I42" s="20"/>
      <c r="J42" s="20"/>
      <c r="K42" s="20"/>
      <c r="L42" s="20"/>
      <c r="M42" s="23"/>
    </row>
    <row r="43" spans="1:13">
      <c r="A43" s="19"/>
      <c r="B43" s="20"/>
      <c r="C43" s="20"/>
      <c r="D43" s="20"/>
      <c r="E43" s="20"/>
      <c r="F43" s="20"/>
      <c r="G43" s="20"/>
      <c r="H43" s="20"/>
      <c r="I43" s="20"/>
      <c r="J43" s="20"/>
      <c r="K43" s="20"/>
      <c r="L43" s="20"/>
      <c r="M43" s="23"/>
    </row>
    <row r="44" spans="1:13" ht="21.75" customHeight="1">
      <c r="A44" s="137"/>
      <c r="B44" s="138"/>
      <c r="C44" s="139" t="s">
        <v>125</v>
      </c>
      <c r="D44" s="140"/>
      <c r="E44" s="138"/>
      <c r="F44" s="139" t="s">
        <v>126</v>
      </c>
      <c r="G44" s="140"/>
      <c r="H44" s="138"/>
      <c r="I44" s="141" t="s">
        <v>127</v>
      </c>
      <c r="J44" s="141"/>
      <c r="K44" s="141" t="s">
        <v>128</v>
      </c>
      <c r="L44" s="141"/>
      <c r="M44" s="142"/>
    </row>
    <row r="45" spans="1:13" ht="32.25" customHeight="1">
      <c r="A45" s="130" t="s">
        <v>129</v>
      </c>
      <c r="B45" s="131"/>
      <c r="C45" s="132"/>
      <c r="D45" s="133"/>
      <c r="E45" s="134"/>
      <c r="F45" s="132"/>
      <c r="G45" s="133"/>
      <c r="H45" s="134"/>
      <c r="I45" s="135"/>
      <c r="J45" s="135"/>
      <c r="K45" s="132"/>
      <c r="L45" s="133"/>
      <c r="M45" s="136"/>
    </row>
    <row r="46" spans="1:13" ht="32.25" customHeight="1">
      <c r="A46" s="130" t="s">
        <v>130</v>
      </c>
      <c r="B46" s="131"/>
      <c r="C46" s="132"/>
      <c r="D46" s="133"/>
      <c r="E46" s="134"/>
      <c r="F46" s="132"/>
      <c r="G46" s="133"/>
      <c r="H46" s="134"/>
      <c r="I46" s="135"/>
      <c r="J46" s="135"/>
      <c r="K46" s="132"/>
      <c r="L46" s="133"/>
      <c r="M46" s="136"/>
    </row>
    <row r="47" spans="1:13" ht="32.25" customHeight="1" thickBot="1">
      <c r="A47" s="123" t="s">
        <v>131</v>
      </c>
      <c r="B47" s="124"/>
      <c r="C47" s="125"/>
      <c r="D47" s="126"/>
      <c r="E47" s="127"/>
      <c r="F47" s="125"/>
      <c r="G47" s="126"/>
      <c r="H47" s="127"/>
      <c r="I47" s="128"/>
      <c r="J47" s="128"/>
      <c r="K47" s="125"/>
      <c r="L47" s="126"/>
      <c r="M47" s="129"/>
    </row>
  </sheetData>
  <mergeCells count="38">
    <mergeCell ref="C1:E1"/>
    <mergeCell ref="F1:H1"/>
    <mergeCell ref="I1:K1"/>
    <mergeCell ref="L1:M1"/>
    <mergeCell ref="C2:E2"/>
    <mergeCell ref="F2:H2"/>
    <mergeCell ref="I2:K2"/>
    <mergeCell ref="L2:M2"/>
    <mergeCell ref="A4:B4"/>
    <mergeCell ref="B32:E32"/>
    <mergeCell ref="F32:I32"/>
    <mergeCell ref="J32:M32"/>
    <mergeCell ref="A39:L39"/>
    <mergeCell ref="E30:I30"/>
    <mergeCell ref="C3:E4"/>
    <mergeCell ref="F3:H4"/>
    <mergeCell ref="I3:K4"/>
    <mergeCell ref="L3:M4"/>
    <mergeCell ref="A44:B44"/>
    <mergeCell ref="C44:E44"/>
    <mergeCell ref="F44:H44"/>
    <mergeCell ref="I44:J44"/>
    <mergeCell ref="K44:M44"/>
    <mergeCell ref="A46:B46"/>
    <mergeCell ref="C46:E46"/>
    <mergeCell ref="F46:H46"/>
    <mergeCell ref="I46:J46"/>
    <mergeCell ref="K46:M46"/>
    <mergeCell ref="A45:B45"/>
    <mergeCell ref="C45:E45"/>
    <mergeCell ref="F45:H45"/>
    <mergeCell ref="I45:J45"/>
    <mergeCell ref="K45:M45"/>
    <mergeCell ref="A47:B47"/>
    <mergeCell ref="C47:E47"/>
    <mergeCell ref="F47:H47"/>
    <mergeCell ref="I47:J47"/>
    <mergeCell ref="K47:M47"/>
  </mergeCells>
  <pageMargins left="0.7" right="0.7" top="0.75" bottom="0.37" header="0.3" footer="0.3"/>
  <pageSetup scale="74"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H10"/>
  <sheetViews>
    <sheetView workbookViewId="0">
      <selection activeCell="C25" sqref="C25"/>
    </sheetView>
  </sheetViews>
  <sheetFormatPr defaultRowHeight="14.5"/>
  <cols>
    <col min="2" max="2" width="21.453125" bestFit="1" customWidth="1"/>
    <col min="3" max="3" width="25.54296875" customWidth="1"/>
    <col min="4" max="4" width="13.7265625" bestFit="1" customWidth="1"/>
    <col min="6" max="6" width="13.453125" bestFit="1" customWidth="1"/>
    <col min="7" max="7" width="7.26953125" bestFit="1" customWidth="1"/>
    <col min="8" max="8" width="9.54296875" bestFit="1" customWidth="1"/>
  </cols>
  <sheetData>
    <row r="1" spans="1:8" ht="21">
      <c r="A1" s="159" t="s">
        <v>132</v>
      </c>
      <c r="B1" s="160"/>
      <c r="C1" s="160"/>
      <c r="D1" s="160"/>
      <c r="E1" s="160"/>
      <c r="F1" s="160"/>
      <c r="G1" s="160"/>
      <c r="H1" s="161"/>
    </row>
    <row r="2" spans="1:8" ht="15">
      <c r="A2" s="162" t="s">
        <v>133</v>
      </c>
      <c r="B2" s="163"/>
      <c r="C2" s="163"/>
      <c r="D2" s="163"/>
      <c r="E2" s="163"/>
      <c r="F2" s="163"/>
      <c r="G2" s="163"/>
      <c r="H2" s="164"/>
    </row>
    <row r="3" spans="1:8" ht="21">
      <c r="A3" s="165" t="s">
        <v>134</v>
      </c>
      <c r="B3" s="166"/>
      <c r="C3" s="166"/>
      <c r="D3" s="166"/>
      <c r="E3" s="166"/>
      <c r="F3" s="166"/>
      <c r="G3" s="166"/>
      <c r="H3" s="166"/>
    </row>
    <row r="4" spans="1:8" ht="43.5">
      <c r="A4" s="37" t="s">
        <v>135</v>
      </c>
      <c r="B4" s="38" t="s">
        <v>136</v>
      </c>
      <c r="C4" s="39" t="s">
        <v>137</v>
      </c>
      <c r="D4" s="39" t="s">
        <v>138</v>
      </c>
      <c r="E4" s="38" t="s">
        <v>139</v>
      </c>
      <c r="F4" s="38" t="s">
        <v>140</v>
      </c>
      <c r="G4" s="38" t="s">
        <v>141</v>
      </c>
      <c r="H4" s="38" t="s">
        <v>15</v>
      </c>
    </row>
    <row r="5" spans="1:8" ht="15.5">
      <c r="A5" s="40">
        <v>1</v>
      </c>
      <c r="B5" s="41" t="s">
        <v>142</v>
      </c>
      <c r="C5" s="40" t="s">
        <v>143</v>
      </c>
      <c r="D5" s="42" t="s">
        <v>144</v>
      </c>
      <c r="E5" s="43">
        <v>3</v>
      </c>
      <c r="F5" s="43">
        <v>0</v>
      </c>
      <c r="G5" s="44">
        <f t="shared" ref="G5:G9" si="0">(F5/E5)*100</f>
        <v>0</v>
      </c>
      <c r="H5" s="45" t="s">
        <v>145</v>
      </c>
    </row>
    <row r="6" spans="1:8" ht="15.5">
      <c r="A6" s="40">
        <v>2</v>
      </c>
      <c r="B6" s="46" t="s">
        <v>146</v>
      </c>
      <c r="C6" s="40" t="s">
        <v>147</v>
      </c>
      <c r="D6" s="42" t="s">
        <v>148</v>
      </c>
      <c r="E6" s="47">
        <v>89</v>
      </c>
      <c r="F6" s="47">
        <v>6</v>
      </c>
      <c r="G6" s="44">
        <f t="shared" si="0"/>
        <v>6.7415730337078648</v>
      </c>
      <c r="H6" s="45"/>
    </row>
    <row r="7" spans="1:8" ht="15.5">
      <c r="A7" s="40">
        <v>3</v>
      </c>
      <c r="B7" s="46" t="s">
        <v>149</v>
      </c>
      <c r="C7" s="40" t="s">
        <v>150</v>
      </c>
      <c r="D7" s="42" t="s">
        <v>151</v>
      </c>
      <c r="E7" s="47">
        <v>19</v>
      </c>
      <c r="F7" s="47">
        <v>1</v>
      </c>
      <c r="G7" s="44">
        <f t="shared" si="0"/>
        <v>5.2631578947368416</v>
      </c>
      <c r="H7" s="45"/>
    </row>
    <row r="8" spans="1:8" ht="15.5">
      <c r="A8" s="40">
        <v>4</v>
      </c>
      <c r="B8" s="46" t="s">
        <v>152</v>
      </c>
      <c r="C8" s="40" t="s">
        <v>153</v>
      </c>
      <c r="D8" s="42" t="s">
        <v>154</v>
      </c>
      <c r="E8" s="47">
        <v>244</v>
      </c>
      <c r="F8" s="47">
        <v>14</v>
      </c>
      <c r="G8" s="44">
        <f t="shared" si="0"/>
        <v>5.7377049180327866</v>
      </c>
      <c r="H8" s="45"/>
    </row>
    <row r="9" spans="1:8" ht="15.5">
      <c r="A9" s="40">
        <v>5</v>
      </c>
      <c r="B9" s="41" t="s">
        <v>155</v>
      </c>
      <c r="C9" s="40" t="s">
        <v>156</v>
      </c>
      <c r="D9" s="42" t="s">
        <v>157</v>
      </c>
      <c r="E9" s="47">
        <v>19</v>
      </c>
      <c r="F9" s="47">
        <v>5</v>
      </c>
      <c r="G9" s="44">
        <f t="shared" si="0"/>
        <v>26.315789473684209</v>
      </c>
      <c r="H9" s="45" t="s">
        <v>145</v>
      </c>
    </row>
    <row r="10" spans="1:8" ht="15.5">
      <c r="A10" s="167" t="s">
        <v>158</v>
      </c>
      <c r="B10" s="168"/>
      <c r="C10" s="168"/>
      <c r="D10" s="169"/>
      <c r="E10" s="48">
        <f>SUM(E5:E9)</f>
        <v>374</v>
      </c>
      <c r="F10" s="48">
        <f>SUM(F5:F9)</f>
        <v>26</v>
      </c>
      <c r="G10" s="48"/>
      <c r="H10" s="49"/>
    </row>
  </sheetData>
  <mergeCells count="4">
    <mergeCell ref="A1:H1"/>
    <mergeCell ref="A2:H2"/>
    <mergeCell ref="A3:H3"/>
    <mergeCell ref="A10:D10"/>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F20"/>
  <sheetViews>
    <sheetView workbookViewId="0">
      <selection activeCell="C16" sqref="C16"/>
    </sheetView>
  </sheetViews>
  <sheetFormatPr defaultRowHeight="14.5"/>
  <cols>
    <col min="2" max="2" width="39" bestFit="1" customWidth="1"/>
    <col min="3" max="3" width="23.453125" bestFit="1" customWidth="1"/>
    <col min="4" max="4" width="18.1796875" bestFit="1" customWidth="1"/>
    <col min="5" max="5" width="16.7265625" customWidth="1"/>
  </cols>
  <sheetData>
    <row r="1" spans="1:6" ht="21">
      <c r="A1" s="170" t="s">
        <v>159</v>
      </c>
      <c r="B1" s="171"/>
      <c r="C1" s="171"/>
      <c r="D1" s="171"/>
      <c r="E1" s="171"/>
      <c r="F1" s="172"/>
    </row>
    <row r="2" spans="1:6">
      <c r="A2" s="50" t="s">
        <v>160</v>
      </c>
      <c r="B2" s="51" t="s">
        <v>161</v>
      </c>
      <c r="C2" s="51" t="s">
        <v>162</v>
      </c>
      <c r="D2" s="51" t="s">
        <v>163</v>
      </c>
      <c r="E2" s="51" t="s">
        <v>164</v>
      </c>
      <c r="F2" s="52" t="s">
        <v>15</v>
      </c>
    </row>
    <row r="3" spans="1:6">
      <c r="A3" s="53">
        <v>1</v>
      </c>
      <c r="B3" s="21" t="s">
        <v>165</v>
      </c>
      <c r="C3" s="21" t="s">
        <v>166</v>
      </c>
      <c r="D3" s="9">
        <v>43475</v>
      </c>
      <c r="E3" s="9">
        <v>43839</v>
      </c>
      <c r="F3" s="22"/>
    </row>
    <row r="4" spans="1:6">
      <c r="A4" s="53">
        <v>2</v>
      </c>
      <c r="B4" s="21" t="s">
        <v>165</v>
      </c>
      <c r="C4" s="21" t="s">
        <v>167</v>
      </c>
      <c r="D4" s="9">
        <v>43475</v>
      </c>
      <c r="E4" s="9">
        <v>43839</v>
      </c>
      <c r="F4" s="22"/>
    </row>
    <row r="5" spans="1:6">
      <c r="A5" s="53">
        <v>3</v>
      </c>
      <c r="B5" s="21" t="s">
        <v>165</v>
      </c>
      <c r="C5" s="21" t="s">
        <v>168</v>
      </c>
      <c r="D5" s="9">
        <v>43475</v>
      </c>
      <c r="E5" s="9">
        <v>43839</v>
      </c>
      <c r="F5" s="22"/>
    </row>
    <row r="6" spans="1:6">
      <c r="A6" s="53">
        <v>4</v>
      </c>
      <c r="B6" s="21" t="s">
        <v>165</v>
      </c>
      <c r="C6" s="21" t="s">
        <v>169</v>
      </c>
      <c r="D6" s="9">
        <v>43475</v>
      </c>
      <c r="E6" s="9">
        <v>43839</v>
      </c>
      <c r="F6" s="22"/>
    </row>
    <row r="7" spans="1:6">
      <c r="A7" s="53">
        <v>5</v>
      </c>
      <c r="B7" s="21" t="s">
        <v>165</v>
      </c>
      <c r="C7" s="21" t="s">
        <v>170</v>
      </c>
      <c r="D7" s="9">
        <v>43475</v>
      </c>
      <c r="E7" s="9">
        <v>43839</v>
      </c>
      <c r="F7" s="22"/>
    </row>
    <row r="8" spans="1:6">
      <c r="A8" s="53">
        <v>6</v>
      </c>
      <c r="B8" s="21" t="s">
        <v>165</v>
      </c>
      <c r="C8" s="21" t="s">
        <v>171</v>
      </c>
      <c r="D8" s="9">
        <v>43475</v>
      </c>
      <c r="E8" s="9">
        <v>43839</v>
      </c>
      <c r="F8" s="22"/>
    </row>
    <row r="9" spans="1:6">
      <c r="A9" s="53">
        <v>7</v>
      </c>
      <c r="B9" s="21" t="s">
        <v>172</v>
      </c>
      <c r="C9" s="21" t="s">
        <v>173</v>
      </c>
      <c r="D9" s="9">
        <v>43760</v>
      </c>
      <c r="E9" s="9">
        <v>44125</v>
      </c>
      <c r="F9" s="22"/>
    </row>
    <row r="10" spans="1:6">
      <c r="A10" s="53">
        <v>8</v>
      </c>
      <c r="B10" s="21" t="s">
        <v>172</v>
      </c>
      <c r="C10" s="21" t="s">
        <v>174</v>
      </c>
      <c r="D10" s="9">
        <v>43760</v>
      </c>
      <c r="E10" s="9">
        <v>44125</v>
      </c>
      <c r="F10" s="22"/>
    </row>
    <row r="11" spans="1:6">
      <c r="A11" s="53">
        <v>9</v>
      </c>
      <c r="B11" s="21" t="s">
        <v>172</v>
      </c>
      <c r="C11" s="21" t="s">
        <v>175</v>
      </c>
      <c r="D11" s="9">
        <v>43760</v>
      </c>
      <c r="E11" s="9">
        <v>44125</v>
      </c>
      <c r="F11" s="22"/>
    </row>
    <row r="12" spans="1:6">
      <c r="A12" s="53">
        <v>10</v>
      </c>
      <c r="B12" s="21" t="s">
        <v>172</v>
      </c>
      <c r="C12" s="21" t="s">
        <v>176</v>
      </c>
      <c r="D12" s="9">
        <v>43760</v>
      </c>
      <c r="E12" s="9">
        <v>44125</v>
      </c>
      <c r="F12" s="22"/>
    </row>
    <row r="13" spans="1:6">
      <c r="A13" s="53">
        <v>11</v>
      </c>
      <c r="B13" s="21" t="s">
        <v>172</v>
      </c>
      <c r="C13" s="21" t="s">
        <v>177</v>
      </c>
      <c r="D13" s="9">
        <v>43760</v>
      </c>
      <c r="E13" s="9">
        <v>44125</v>
      </c>
      <c r="F13" s="22"/>
    </row>
    <row r="14" spans="1:6">
      <c r="A14" s="53">
        <v>12</v>
      </c>
      <c r="B14" s="21" t="s">
        <v>172</v>
      </c>
      <c r="C14" s="21" t="s">
        <v>178</v>
      </c>
      <c r="D14" s="9">
        <v>43760</v>
      </c>
      <c r="E14" s="9">
        <v>44125</v>
      </c>
      <c r="F14" s="22"/>
    </row>
    <row r="15" spans="1:6">
      <c r="A15" s="53">
        <v>13</v>
      </c>
      <c r="B15" s="21" t="s">
        <v>172</v>
      </c>
      <c r="C15" s="21" t="s">
        <v>179</v>
      </c>
      <c r="D15" s="9">
        <v>43760</v>
      </c>
      <c r="E15" s="9">
        <v>44125</v>
      </c>
      <c r="F15" s="22"/>
    </row>
    <row r="16" spans="1:6">
      <c r="A16" s="53">
        <v>14</v>
      </c>
      <c r="B16" s="21" t="s">
        <v>180</v>
      </c>
      <c r="C16" s="21">
        <v>1800503</v>
      </c>
      <c r="D16" s="9">
        <v>43559</v>
      </c>
      <c r="E16" s="9">
        <v>43923</v>
      </c>
      <c r="F16" s="22"/>
    </row>
    <row r="17" spans="1:6">
      <c r="A17" s="53">
        <v>15</v>
      </c>
      <c r="B17" s="21" t="s">
        <v>181</v>
      </c>
      <c r="C17" s="21">
        <v>261</v>
      </c>
      <c r="D17" s="9">
        <v>43760</v>
      </c>
      <c r="E17" s="9">
        <v>44125</v>
      </c>
      <c r="F17" s="22"/>
    </row>
    <row r="18" spans="1:6">
      <c r="A18" s="53">
        <v>16</v>
      </c>
      <c r="B18" s="21" t="s">
        <v>181</v>
      </c>
      <c r="C18" s="21" t="s">
        <v>182</v>
      </c>
      <c r="D18" s="9">
        <v>43760</v>
      </c>
      <c r="E18" s="9">
        <v>44125</v>
      </c>
      <c r="F18" s="22"/>
    </row>
    <row r="19" spans="1:6">
      <c r="A19" s="53">
        <v>17</v>
      </c>
      <c r="B19" s="21" t="s">
        <v>183</v>
      </c>
      <c r="C19" s="21">
        <v>4946</v>
      </c>
      <c r="D19" s="9">
        <v>43613</v>
      </c>
      <c r="E19" s="9">
        <v>44070</v>
      </c>
      <c r="F19" s="22"/>
    </row>
    <row r="20" spans="1:6">
      <c r="A20" s="53">
        <v>18</v>
      </c>
      <c r="B20" s="21" t="s">
        <v>183</v>
      </c>
      <c r="C20" s="21">
        <v>4948</v>
      </c>
      <c r="D20" s="9">
        <v>43613</v>
      </c>
      <c r="E20" s="9">
        <v>44070</v>
      </c>
      <c r="F20" s="22"/>
    </row>
  </sheetData>
  <mergeCells count="1">
    <mergeCell ref="A1:F1"/>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U14"/>
  <sheetViews>
    <sheetView zoomScale="40" zoomScaleNormal="40" zoomScaleSheetLayoutView="65" workbookViewId="0">
      <selection activeCell="H9" sqref="H9"/>
    </sheetView>
  </sheetViews>
  <sheetFormatPr defaultRowHeight="14.5"/>
  <cols>
    <col min="1" max="1" width="4.90625" style="106" customWidth="1"/>
    <col min="2" max="2" width="16" style="206" customWidth="1"/>
    <col min="3" max="3" width="13.453125" style="106" customWidth="1"/>
    <col min="4" max="4" width="14.81640625" style="106" customWidth="1"/>
    <col min="5" max="6" width="13.453125" style="106" customWidth="1"/>
    <col min="7" max="7" width="9.81640625" style="106" customWidth="1"/>
    <col min="8" max="9" width="13.453125" style="106" customWidth="1"/>
    <col min="10" max="10" width="11.81640625" style="106" customWidth="1"/>
    <col min="11" max="11" width="8.90625" style="106" customWidth="1"/>
    <col min="12" max="12" width="13.453125" style="106" customWidth="1"/>
    <col min="13" max="13" width="8.6328125" style="106" customWidth="1"/>
    <col min="14" max="16" width="13.453125" style="106" customWidth="1"/>
    <col min="17" max="17" width="7.7265625" style="106" customWidth="1"/>
    <col min="18" max="21" width="13.453125" style="106" customWidth="1"/>
    <col min="22" max="16384" width="8.7265625" style="106"/>
  </cols>
  <sheetData>
    <row r="1" spans="1:21" ht="30.75" customHeight="1">
      <c r="A1" s="189" t="s">
        <v>184</v>
      </c>
      <c r="B1" s="189"/>
      <c r="C1" s="189"/>
      <c r="D1" s="189"/>
      <c r="E1" s="189"/>
      <c r="F1" s="189"/>
      <c r="G1" s="189"/>
      <c r="H1" s="189"/>
      <c r="I1" s="189"/>
      <c r="J1" s="189"/>
      <c r="K1" s="189"/>
      <c r="L1" s="189"/>
      <c r="M1" s="189"/>
      <c r="N1" s="189"/>
      <c r="O1" s="189"/>
      <c r="P1" s="189"/>
      <c r="Q1" s="189"/>
      <c r="R1" s="189"/>
      <c r="S1" s="189"/>
      <c r="T1" s="189"/>
      <c r="U1" s="189"/>
    </row>
    <row r="2" spans="1:21" s="191" customFormat="1" ht="68">
      <c r="A2" s="190" t="s">
        <v>185</v>
      </c>
      <c r="B2" s="190" t="s">
        <v>186</v>
      </c>
      <c r="C2" s="190" t="s">
        <v>187</v>
      </c>
      <c r="D2" s="190" t="s">
        <v>188</v>
      </c>
      <c r="E2" s="190" t="s">
        <v>189</v>
      </c>
      <c r="F2" s="190" t="s">
        <v>190</v>
      </c>
      <c r="G2" s="190" t="s">
        <v>191</v>
      </c>
      <c r="H2" s="190" t="s">
        <v>192</v>
      </c>
      <c r="I2" s="190" t="s">
        <v>193</v>
      </c>
      <c r="J2" s="190" t="s">
        <v>194</v>
      </c>
      <c r="K2" s="190" t="s">
        <v>195</v>
      </c>
      <c r="L2" s="190" t="s">
        <v>196</v>
      </c>
      <c r="M2" s="190" t="s">
        <v>197</v>
      </c>
      <c r="N2" s="190" t="s">
        <v>198</v>
      </c>
      <c r="O2" s="190" t="s">
        <v>199</v>
      </c>
      <c r="P2" s="190" t="s">
        <v>200</v>
      </c>
      <c r="Q2" s="190" t="s">
        <v>201</v>
      </c>
      <c r="R2" s="190" t="s">
        <v>202</v>
      </c>
      <c r="S2" s="190" t="s">
        <v>203</v>
      </c>
      <c r="T2" s="190" t="s">
        <v>204</v>
      </c>
      <c r="U2" s="190" t="s">
        <v>205</v>
      </c>
    </row>
    <row r="3" spans="1:21" ht="46.5" customHeight="1">
      <c r="A3" s="192">
        <v>1</v>
      </c>
      <c r="B3" s="193" t="s">
        <v>206</v>
      </c>
      <c r="C3" s="193">
        <v>8028</v>
      </c>
      <c r="D3" s="193">
        <v>7533</v>
      </c>
      <c r="E3" s="193">
        <f>C3-D3</f>
        <v>495</v>
      </c>
      <c r="F3" s="192">
        <v>5020</v>
      </c>
      <c r="G3" s="192">
        <v>4981</v>
      </c>
      <c r="H3" s="193">
        <f>F3-G3</f>
        <v>39</v>
      </c>
      <c r="I3" s="193">
        <f>G3-K3</f>
        <v>4956</v>
      </c>
      <c r="J3" s="192">
        <v>223</v>
      </c>
      <c r="K3" s="193">
        <f>J3-L3</f>
        <v>25</v>
      </c>
      <c r="L3" s="193">
        <v>198</v>
      </c>
      <c r="M3" s="193">
        <v>8</v>
      </c>
      <c r="N3" s="193">
        <v>362</v>
      </c>
      <c r="O3" s="193">
        <v>61</v>
      </c>
      <c r="P3" s="192">
        <v>4527</v>
      </c>
      <c r="Q3" s="192">
        <v>4527</v>
      </c>
      <c r="R3" s="193">
        <f>P3-Q3</f>
        <v>0</v>
      </c>
      <c r="S3" s="192">
        <v>4525</v>
      </c>
      <c r="T3" s="192">
        <v>4525</v>
      </c>
      <c r="U3" s="193">
        <f>S3-T3</f>
        <v>0</v>
      </c>
    </row>
    <row r="4" spans="1:21" ht="46.5" customHeight="1">
      <c r="A4" s="194">
        <v>2</v>
      </c>
      <c r="B4" s="195" t="s">
        <v>207</v>
      </c>
      <c r="C4" s="192">
        <v>7169</v>
      </c>
      <c r="D4" s="192">
        <v>6605</v>
      </c>
      <c r="E4" s="193">
        <f>C4-D4</f>
        <v>564</v>
      </c>
      <c r="F4" s="192">
        <v>5201</v>
      </c>
      <c r="G4" s="192">
        <v>5171</v>
      </c>
      <c r="H4" s="193">
        <f>F4-G4</f>
        <v>30</v>
      </c>
      <c r="I4" s="193">
        <f>G4-K4</f>
        <v>5133</v>
      </c>
      <c r="J4" s="192">
        <v>369</v>
      </c>
      <c r="K4" s="193">
        <f>J4-L4</f>
        <v>38</v>
      </c>
      <c r="L4" s="193">
        <v>331</v>
      </c>
      <c r="M4" s="192">
        <v>15</v>
      </c>
      <c r="N4" s="192">
        <v>157</v>
      </c>
      <c r="O4" s="192">
        <v>29</v>
      </c>
      <c r="P4" s="192">
        <v>4314</v>
      </c>
      <c r="Q4" s="192">
        <v>4314</v>
      </c>
      <c r="R4" s="193">
        <f>P4-Q4</f>
        <v>0</v>
      </c>
      <c r="S4" s="192">
        <v>4314</v>
      </c>
      <c r="T4" s="192">
        <v>4314</v>
      </c>
      <c r="U4" s="193">
        <f>S4-T4</f>
        <v>0</v>
      </c>
    </row>
    <row r="5" spans="1:21" ht="40.5" customHeight="1">
      <c r="A5" s="192"/>
      <c r="B5" s="196" t="s">
        <v>208</v>
      </c>
      <c r="C5" s="197">
        <f>SUM(C3:C4)</f>
        <v>15197</v>
      </c>
      <c r="D5" s="197">
        <f t="shared" ref="D5:U5" si="0">SUM(D3:D4)</f>
        <v>14138</v>
      </c>
      <c r="E5" s="197">
        <f t="shared" si="0"/>
        <v>1059</v>
      </c>
      <c r="F5" s="197">
        <f t="shared" si="0"/>
        <v>10221</v>
      </c>
      <c r="G5" s="197">
        <f t="shared" si="0"/>
        <v>10152</v>
      </c>
      <c r="H5" s="197">
        <f t="shared" si="0"/>
        <v>69</v>
      </c>
      <c r="I5" s="197">
        <f t="shared" si="0"/>
        <v>10089</v>
      </c>
      <c r="J5" s="197">
        <f t="shared" si="0"/>
        <v>592</v>
      </c>
      <c r="K5" s="197">
        <f t="shared" si="0"/>
        <v>63</v>
      </c>
      <c r="L5" s="197">
        <f t="shared" si="0"/>
        <v>529</v>
      </c>
      <c r="M5" s="197">
        <f t="shared" si="0"/>
        <v>23</v>
      </c>
      <c r="N5" s="197">
        <f t="shared" si="0"/>
        <v>519</v>
      </c>
      <c r="O5" s="197">
        <f t="shared" si="0"/>
        <v>90</v>
      </c>
      <c r="P5" s="197">
        <f t="shared" si="0"/>
        <v>8841</v>
      </c>
      <c r="Q5" s="197">
        <f t="shared" si="0"/>
        <v>8841</v>
      </c>
      <c r="R5" s="197">
        <f t="shared" si="0"/>
        <v>0</v>
      </c>
      <c r="S5" s="197">
        <f t="shared" si="0"/>
        <v>8839</v>
      </c>
      <c r="T5" s="197">
        <f t="shared" si="0"/>
        <v>8839</v>
      </c>
      <c r="U5" s="197">
        <f t="shared" si="0"/>
        <v>0</v>
      </c>
    </row>
    <row r="6" spans="1:21" ht="30.75" customHeight="1">
      <c r="A6" s="198" t="s">
        <v>209</v>
      </c>
      <c r="B6" s="198"/>
      <c r="C6" s="198"/>
      <c r="D6" s="198"/>
      <c r="E6" s="198"/>
      <c r="F6" s="198"/>
      <c r="G6" s="198"/>
      <c r="H6" s="198"/>
      <c r="I6" s="198"/>
      <c r="J6" s="198"/>
      <c r="K6" s="198"/>
      <c r="L6" s="198"/>
      <c r="M6" s="198"/>
      <c r="N6" s="198"/>
      <c r="O6" s="198"/>
      <c r="P6" s="198"/>
      <c r="Q6" s="198"/>
      <c r="R6" s="198"/>
      <c r="S6" s="198"/>
      <c r="T6" s="198"/>
      <c r="U6" s="198"/>
    </row>
    <row r="7" spans="1:21" s="191" customFormat="1" ht="85">
      <c r="A7" s="199" t="s">
        <v>185</v>
      </c>
      <c r="B7" s="190" t="s">
        <v>186</v>
      </c>
      <c r="C7" s="190" t="s">
        <v>187</v>
      </c>
      <c r="D7" s="190" t="s">
        <v>188</v>
      </c>
      <c r="E7" s="190" t="s">
        <v>189</v>
      </c>
      <c r="F7" s="190" t="s">
        <v>190</v>
      </c>
      <c r="G7" s="190" t="s">
        <v>191</v>
      </c>
      <c r="H7" s="190" t="s">
        <v>192</v>
      </c>
      <c r="I7" s="190" t="s">
        <v>193</v>
      </c>
      <c r="J7" s="190" t="s">
        <v>194</v>
      </c>
      <c r="K7" s="199" t="s">
        <v>195</v>
      </c>
      <c r="L7" s="190" t="s">
        <v>196</v>
      </c>
      <c r="M7" s="190" t="s">
        <v>197</v>
      </c>
      <c r="N7" s="190" t="s">
        <v>198</v>
      </c>
      <c r="O7" s="190" t="s">
        <v>199</v>
      </c>
      <c r="P7" s="190" t="s">
        <v>200</v>
      </c>
      <c r="Q7" s="190" t="s">
        <v>201</v>
      </c>
      <c r="R7" s="190" t="s">
        <v>202</v>
      </c>
      <c r="S7" s="190" t="s">
        <v>210</v>
      </c>
      <c r="T7" s="190" t="s">
        <v>204</v>
      </c>
      <c r="U7" s="190" t="s">
        <v>211</v>
      </c>
    </row>
    <row r="8" spans="1:21" ht="44.25" customHeight="1">
      <c r="A8" s="197">
        <v>1</v>
      </c>
      <c r="B8" s="196" t="s">
        <v>212</v>
      </c>
      <c r="C8" s="197">
        <v>179</v>
      </c>
      <c r="D8" s="197">
        <v>153</v>
      </c>
      <c r="E8" s="196">
        <f>C8-D8</f>
        <v>26</v>
      </c>
      <c r="F8" s="197">
        <f>D8</f>
        <v>153</v>
      </c>
      <c r="G8" s="197">
        <v>148</v>
      </c>
      <c r="H8" s="197">
        <f>F8-G8</f>
        <v>5</v>
      </c>
      <c r="I8" s="197">
        <f t="shared" ref="I8:I13" si="1">G8-K8</f>
        <v>148</v>
      </c>
      <c r="J8" s="197">
        <v>0</v>
      </c>
      <c r="K8" s="197">
        <f>J8-L8</f>
        <v>0</v>
      </c>
      <c r="L8" s="197">
        <v>0</v>
      </c>
      <c r="M8" s="197">
        <v>0</v>
      </c>
      <c r="N8" s="197">
        <v>0</v>
      </c>
      <c r="O8" s="197">
        <v>0</v>
      </c>
      <c r="P8" s="197">
        <f t="shared" ref="P8:P13" si="2">D8</f>
        <v>153</v>
      </c>
      <c r="Q8" s="197">
        <v>153</v>
      </c>
      <c r="R8" s="197">
        <f>P8-Q8</f>
        <v>0</v>
      </c>
      <c r="S8" s="197">
        <f>Q8</f>
        <v>153</v>
      </c>
      <c r="T8" s="197">
        <v>148</v>
      </c>
      <c r="U8" s="197">
        <f>S8-T8</f>
        <v>5</v>
      </c>
    </row>
    <row r="9" spans="1:21" ht="44.25" customHeight="1">
      <c r="A9" s="197">
        <v>2</v>
      </c>
      <c r="B9" s="196" t="s">
        <v>213</v>
      </c>
      <c r="C9" s="197">
        <v>91</v>
      </c>
      <c r="D9" s="197">
        <v>83</v>
      </c>
      <c r="E9" s="196">
        <f t="shared" ref="E9:E13" si="3">C9-D9</f>
        <v>8</v>
      </c>
      <c r="F9" s="197">
        <f t="shared" ref="F9:F13" si="4">D9</f>
        <v>83</v>
      </c>
      <c r="G9" s="197">
        <v>64</v>
      </c>
      <c r="H9" s="197">
        <f t="shared" ref="H9:H13" si="5">F9-G9</f>
        <v>19</v>
      </c>
      <c r="I9" s="197">
        <f t="shared" si="1"/>
        <v>64</v>
      </c>
      <c r="J9" s="197">
        <v>0</v>
      </c>
      <c r="K9" s="197">
        <f t="shared" ref="K9:K13" si="6">J9-L9</f>
        <v>0</v>
      </c>
      <c r="L9" s="197">
        <v>0</v>
      </c>
      <c r="M9" s="197">
        <v>0</v>
      </c>
      <c r="N9" s="197">
        <v>0</v>
      </c>
      <c r="O9" s="197">
        <v>0</v>
      </c>
      <c r="P9" s="197">
        <f t="shared" si="2"/>
        <v>83</v>
      </c>
      <c r="Q9" s="197">
        <v>82</v>
      </c>
      <c r="R9" s="197">
        <f t="shared" ref="R9:R13" si="7">P9-Q9</f>
        <v>1</v>
      </c>
      <c r="S9" s="197">
        <f t="shared" ref="S9:S13" si="8">Q9</f>
        <v>82</v>
      </c>
      <c r="T9" s="197">
        <v>62</v>
      </c>
      <c r="U9" s="197">
        <f t="shared" ref="U9:U13" si="9">S9-T9</f>
        <v>20</v>
      </c>
    </row>
    <row r="10" spans="1:21" ht="44.25" customHeight="1">
      <c r="A10" s="197">
        <v>3</v>
      </c>
      <c r="B10" s="196" t="s">
        <v>214</v>
      </c>
      <c r="C10" s="197">
        <v>58</v>
      </c>
      <c r="D10" s="197">
        <v>58</v>
      </c>
      <c r="E10" s="196">
        <f t="shared" si="3"/>
        <v>0</v>
      </c>
      <c r="F10" s="197">
        <f t="shared" si="4"/>
        <v>58</v>
      </c>
      <c r="G10" s="197">
        <v>54</v>
      </c>
      <c r="H10" s="197">
        <f t="shared" si="5"/>
        <v>4</v>
      </c>
      <c r="I10" s="197">
        <f t="shared" si="1"/>
        <v>54</v>
      </c>
      <c r="J10" s="197">
        <v>0</v>
      </c>
      <c r="K10" s="197">
        <f t="shared" si="6"/>
        <v>0</v>
      </c>
      <c r="L10" s="197">
        <v>0</v>
      </c>
      <c r="M10" s="197">
        <v>0</v>
      </c>
      <c r="N10" s="197">
        <v>0</v>
      </c>
      <c r="O10" s="197">
        <v>0</v>
      </c>
      <c r="P10" s="197">
        <f t="shared" si="2"/>
        <v>58</v>
      </c>
      <c r="Q10" s="197">
        <v>58</v>
      </c>
      <c r="R10" s="197">
        <f t="shared" si="7"/>
        <v>0</v>
      </c>
      <c r="S10" s="197">
        <f t="shared" si="8"/>
        <v>58</v>
      </c>
      <c r="T10" s="197">
        <v>46</v>
      </c>
      <c r="U10" s="197">
        <f t="shared" si="9"/>
        <v>12</v>
      </c>
    </row>
    <row r="11" spans="1:21" ht="44.25" customHeight="1">
      <c r="A11" s="197">
        <v>4</v>
      </c>
      <c r="B11" s="196" t="s">
        <v>215</v>
      </c>
      <c r="C11" s="197">
        <v>16</v>
      </c>
      <c r="D11" s="197">
        <v>12</v>
      </c>
      <c r="E11" s="196">
        <f t="shared" si="3"/>
        <v>4</v>
      </c>
      <c r="F11" s="197">
        <f t="shared" si="4"/>
        <v>12</v>
      </c>
      <c r="G11" s="197">
        <v>7</v>
      </c>
      <c r="H11" s="197">
        <f t="shared" si="5"/>
        <v>5</v>
      </c>
      <c r="I11" s="197">
        <f t="shared" si="1"/>
        <v>7</v>
      </c>
      <c r="J11" s="197">
        <v>0</v>
      </c>
      <c r="K11" s="197">
        <f t="shared" si="6"/>
        <v>0</v>
      </c>
      <c r="L11" s="197">
        <v>0</v>
      </c>
      <c r="M11" s="197">
        <v>0</v>
      </c>
      <c r="N11" s="197">
        <v>0</v>
      </c>
      <c r="O11" s="197">
        <v>0</v>
      </c>
      <c r="P11" s="197">
        <f t="shared" si="2"/>
        <v>12</v>
      </c>
      <c r="Q11" s="197">
        <v>0</v>
      </c>
      <c r="R11" s="197">
        <f t="shared" si="7"/>
        <v>12</v>
      </c>
      <c r="S11" s="197">
        <f t="shared" si="8"/>
        <v>0</v>
      </c>
      <c r="T11" s="197">
        <v>0</v>
      </c>
      <c r="U11" s="197">
        <f t="shared" si="9"/>
        <v>0</v>
      </c>
    </row>
    <row r="12" spans="1:21" ht="44.25" customHeight="1">
      <c r="A12" s="197">
        <v>5</v>
      </c>
      <c r="B12" s="196" t="s">
        <v>216</v>
      </c>
      <c r="C12" s="197">
        <v>108</v>
      </c>
      <c r="D12" s="197">
        <v>92</v>
      </c>
      <c r="E12" s="196">
        <f t="shared" si="3"/>
        <v>16</v>
      </c>
      <c r="F12" s="197">
        <f t="shared" si="4"/>
        <v>92</v>
      </c>
      <c r="G12" s="197">
        <v>89</v>
      </c>
      <c r="H12" s="197">
        <f t="shared" si="5"/>
        <v>3</v>
      </c>
      <c r="I12" s="197">
        <f t="shared" si="1"/>
        <v>85</v>
      </c>
      <c r="J12" s="197">
        <v>14</v>
      </c>
      <c r="K12" s="197">
        <f t="shared" si="6"/>
        <v>4</v>
      </c>
      <c r="L12" s="197">
        <v>10</v>
      </c>
      <c r="M12" s="197">
        <v>0</v>
      </c>
      <c r="N12" s="197">
        <v>5</v>
      </c>
      <c r="O12" s="197">
        <v>4</v>
      </c>
      <c r="P12" s="197">
        <f t="shared" si="2"/>
        <v>92</v>
      </c>
      <c r="Q12" s="197">
        <v>71</v>
      </c>
      <c r="R12" s="197">
        <f t="shared" si="7"/>
        <v>21</v>
      </c>
      <c r="S12" s="200">
        <f>Q12*0.03</f>
        <v>2.13</v>
      </c>
      <c r="T12" s="200">
        <v>0</v>
      </c>
      <c r="U12" s="200">
        <f t="shared" si="9"/>
        <v>2.13</v>
      </c>
    </row>
    <row r="13" spans="1:21" ht="44.25" customHeight="1">
      <c r="A13" s="201">
        <v>6</v>
      </c>
      <c r="B13" s="202" t="s">
        <v>217</v>
      </c>
      <c r="C13" s="201">
        <v>25</v>
      </c>
      <c r="D13" s="201">
        <v>23</v>
      </c>
      <c r="E13" s="202">
        <f t="shared" si="3"/>
        <v>2</v>
      </c>
      <c r="F13" s="197">
        <f t="shared" si="4"/>
        <v>23</v>
      </c>
      <c r="G13" s="201">
        <v>23</v>
      </c>
      <c r="H13" s="201">
        <f t="shared" si="5"/>
        <v>0</v>
      </c>
      <c r="I13" s="197">
        <f t="shared" si="1"/>
        <v>23</v>
      </c>
      <c r="J13" s="201">
        <v>8</v>
      </c>
      <c r="K13" s="197">
        <f t="shared" si="6"/>
        <v>0</v>
      </c>
      <c r="L13" s="201">
        <v>8</v>
      </c>
      <c r="M13" s="201">
        <v>0</v>
      </c>
      <c r="N13" s="201">
        <v>0</v>
      </c>
      <c r="O13" s="201">
        <v>0</v>
      </c>
      <c r="P13" s="197">
        <f t="shared" si="2"/>
        <v>23</v>
      </c>
      <c r="Q13" s="201">
        <v>23</v>
      </c>
      <c r="R13" s="201">
        <f t="shared" si="7"/>
        <v>0</v>
      </c>
      <c r="S13" s="197">
        <f t="shared" si="8"/>
        <v>23</v>
      </c>
      <c r="T13" s="201">
        <v>0</v>
      </c>
      <c r="U13" s="201">
        <f t="shared" si="9"/>
        <v>23</v>
      </c>
    </row>
    <row r="14" spans="1:21" s="205" customFormat="1" ht="50.25" customHeight="1">
      <c r="A14" s="203" t="s">
        <v>158</v>
      </c>
      <c r="B14" s="203"/>
      <c r="C14" s="75">
        <f>SUM(C8:C13)</f>
        <v>477</v>
      </c>
      <c r="D14" s="75">
        <f t="shared" ref="D14:U14" si="10">SUM(D8:D13)</f>
        <v>421</v>
      </c>
      <c r="E14" s="75">
        <f t="shared" si="10"/>
        <v>56</v>
      </c>
      <c r="F14" s="75">
        <f t="shared" si="10"/>
        <v>421</v>
      </c>
      <c r="G14" s="75">
        <f t="shared" si="10"/>
        <v>385</v>
      </c>
      <c r="H14" s="75">
        <f t="shared" si="10"/>
        <v>36</v>
      </c>
      <c r="I14" s="75">
        <f t="shared" si="10"/>
        <v>381</v>
      </c>
      <c r="J14" s="75">
        <f t="shared" si="10"/>
        <v>22</v>
      </c>
      <c r="K14" s="75">
        <f t="shared" si="10"/>
        <v>4</v>
      </c>
      <c r="L14" s="75">
        <f t="shared" si="10"/>
        <v>18</v>
      </c>
      <c r="M14" s="75">
        <f t="shared" si="10"/>
        <v>0</v>
      </c>
      <c r="N14" s="75">
        <f t="shared" si="10"/>
        <v>5</v>
      </c>
      <c r="O14" s="75">
        <f t="shared" si="10"/>
        <v>4</v>
      </c>
      <c r="P14" s="75">
        <f t="shared" si="10"/>
        <v>421</v>
      </c>
      <c r="Q14" s="75">
        <f t="shared" si="10"/>
        <v>387</v>
      </c>
      <c r="R14" s="75">
        <f t="shared" si="10"/>
        <v>34</v>
      </c>
      <c r="S14" s="204">
        <f t="shared" si="10"/>
        <v>318.13</v>
      </c>
      <c r="T14" s="204">
        <f t="shared" si="10"/>
        <v>256</v>
      </c>
      <c r="U14" s="204">
        <f t="shared" si="10"/>
        <v>62.13</v>
      </c>
    </row>
  </sheetData>
  <mergeCells count="3">
    <mergeCell ref="A1:U1"/>
    <mergeCell ref="A6:U6"/>
    <mergeCell ref="A14:B14"/>
  </mergeCells>
  <pageMargins left="0.7" right="0.7" top="0.75" bottom="0.75" header="0.3" footer="0.3"/>
  <pageSetup paperSize="9" scale="51"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G69"/>
  <sheetViews>
    <sheetView zoomScale="40" zoomScaleNormal="40" workbookViewId="0">
      <selection activeCell="G11" sqref="G11"/>
    </sheetView>
  </sheetViews>
  <sheetFormatPr defaultRowHeight="14.5"/>
  <cols>
    <col min="1" max="1" width="6.1796875" bestFit="1" customWidth="1"/>
    <col min="2" max="2" width="33.54296875" style="54" customWidth="1"/>
    <col min="3" max="3" width="11.26953125" style="97" customWidth="1"/>
    <col min="4" max="4" width="9.26953125" customWidth="1"/>
    <col min="5" max="5" width="12.08984375" style="97" customWidth="1"/>
    <col min="6" max="6" width="11.54296875" style="188" customWidth="1"/>
    <col min="7" max="7" width="55" customWidth="1"/>
  </cols>
  <sheetData>
    <row r="1" spans="1:7" ht="18.5">
      <c r="A1" s="176" t="s">
        <v>218</v>
      </c>
      <c r="B1" s="176"/>
      <c r="C1" s="176"/>
      <c r="D1" s="176"/>
      <c r="E1" s="176"/>
      <c r="F1" s="176"/>
      <c r="G1" s="176"/>
    </row>
    <row r="2" spans="1:7" ht="18" customHeight="1">
      <c r="A2" s="177" t="s">
        <v>219</v>
      </c>
      <c r="B2" s="177"/>
      <c r="C2" s="177"/>
      <c r="D2" s="177"/>
      <c r="E2" s="177"/>
      <c r="F2" s="177"/>
      <c r="G2" s="177"/>
    </row>
    <row r="3" spans="1:7" ht="26.25" customHeight="1">
      <c r="A3" s="55" t="s">
        <v>220</v>
      </c>
      <c r="B3" s="122" t="s">
        <v>221</v>
      </c>
      <c r="C3" s="57" t="s">
        <v>222</v>
      </c>
      <c r="D3" s="56" t="s">
        <v>223</v>
      </c>
      <c r="E3" s="57" t="s">
        <v>224</v>
      </c>
      <c r="F3" s="57" t="s">
        <v>225</v>
      </c>
      <c r="G3" s="57" t="s">
        <v>226</v>
      </c>
    </row>
    <row r="4" spans="1:7" ht="16" customHeight="1">
      <c r="A4" s="58">
        <v>1</v>
      </c>
      <c r="B4" s="213" t="s">
        <v>227</v>
      </c>
      <c r="C4" s="208">
        <v>20</v>
      </c>
      <c r="D4" s="59">
        <v>1</v>
      </c>
      <c r="E4" s="60" t="s">
        <v>228</v>
      </c>
      <c r="F4" s="220" t="s">
        <v>229</v>
      </c>
      <c r="G4" s="61"/>
    </row>
    <row r="5" spans="1:7" ht="16" customHeight="1">
      <c r="A5" s="58">
        <v>2</v>
      </c>
      <c r="B5" s="213" t="s">
        <v>230</v>
      </c>
      <c r="C5" s="208">
        <v>206</v>
      </c>
      <c r="D5" s="59">
        <v>4</v>
      </c>
      <c r="E5" s="60" t="s">
        <v>231</v>
      </c>
      <c r="F5" s="220" t="s">
        <v>232</v>
      </c>
      <c r="G5" s="61"/>
    </row>
    <row r="6" spans="1:7" ht="16" customHeight="1">
      <c r="A6" s="58">
        <v>3</v>
      </c>
      <c r="B6" s="214" t="s">
        <v>233</v>
      </c>
      <c r="C6" s="62">
        <v>204</v>
      </c>
      <c r="D6" s="59">
        <v>17</v>
      </c>
      <c r="E6" s="60" t="s">
        <v>228</v>
      </c>
      <c r="F6" s="220" t="s">
        <v>234</v>
      </c>
      <c r="G6" s="61"/>
    </row>
    <row r="7" spans="1:7" ht="16" customHeight="1">
      <c r="A7" s="58">
        <v>4</v>
      </c>
      <c r="B7" s="214" t="s">
        <v>233</v>
      </c>
      <c r="C7" s="62">
        <v>204</v>
      </c>
      <c r="D7" s="59">
        <v>18</v>
      </c>
      <c r="E7" s="60" t="s">
        <v>228</v>
      </c>
      <c r="F7" s="220" t="s">
        <v>234</v>
      </c>
      <c r="G7" s="61"/>
    </row>
    <row r="8" spans="1:7" ht="16" customHeight="1">
      <c r="A8" s="58">
        <v>5</v>
      </c>
      <c r="B8" s="213" t="s">
        <v>235</v>
      </c>
      <c r="C8" s="208">
        <v>9</v>
      </c>
      <c r="D8" s="59">
        <v>0</v>
      </c>
      <c r="E8" s="60"/>
      <c r="F8" s="220" t="s">
        <v>236</v>
      </c>
      <c r="G8" s="61" t="s">
        <v>237</v>
      </c>
    </row>
    <row r="9" spans="1:7" ht="13.5" customHeight="1">
      <c r="A9" s="58">
        <v>6</v>
      </c>
      <c r="B9" s="213" t="s">
        <v>238</v>
      </c>
      <c r="C9" s="208">
        <v>204</v>
      </c>
      <c r="D9" s="59">
        <v>12</v>
      </c>
      <c r="E9" s="60" t="s">
        <v>239</v>
      </c>
      <c r="F9" s="220" t="s">
        <v>240</v>
      </c>
      <c r="G9" s="61" t="s">
        <v>241</v>
      </c>
    </row>
    <row r="10" spans="1:7" ht="28.5" customHeight="1">
      <c r="A10" s="58">
        <v>7</v>
      </c>
      <c r="B10" s="213" t="s">
        <v>242</v>
      </c>
      <c r="C10" s="208">
        <v>204</v>
      </c>
      <c r="D10" s="59">
        <v>24</v>
      </c>
      <c r="E10" s="60" t="s">
        <v>239</v>
      </c>
      <c r="F10" s="220" t="s">
        <v>240</v>
      </c>
      <c r="G10" s="61" t="s">
        <v>243</v>
      </c>
    </row>
    <row r="11" spans="1:7" ht="30.75" customHeight="1">
      <c r="A11" s="58">
        <v>8</v>
      </c>
      <c r="B11" s="213" t="s">
        <v>244</v>
      </c>
      <c r="C11" s="208">
        <v>112</v>
      </c>
      <c r="D11" s="59">
        <v>5</v>
      </c>
      <c r="E11" s="60" t="s">
        <v>245</v>
      </c>
      <c r="F11" s="220" t="s">
        <v>240</v>
      </c>
      <c r="G11" s="61" t="s">
        <v>246</v>
      </c>
    </row>
    <row r="12" spans="1:7" ht="16" customHeight="1">
      <c r="A12" s="58">
        <v>9</v>
      </c>
      <c r="B12" s="213" t="s">
        <v>247</v>
      </c>
      <c r="C12" s="208">
        <v>44</v>
      </c>
      <c r="D12" s="59">
        <v>0</v>
      </c>
      <c r="E12" s="60" t="s">
        <v>248</v>
      </c>
      <c r="F12" s="220" t="s">
        <v>249</v>
      </c>
      <c r="G12" s="61"/>
    </row>
    <row r="13" spans="1:7" ht="16" customHeight="1">
      <c r="A13" s="58">
        <v>10</v>
      </c>
      <c r="B13" s="213" t="s">
        <v>250</v>
      </c>
      <c r="C13" s="208">
        <v>44</v>
      </c>
      <c r="D13" s="59">
        <v>0</v>
      </c>
      <c r="E13" s="60" t="s">
        <v>251</v>
      </c>
      <c r="F13" s="220" t="s">
        <v>252</v>
      </c>
      <c r="G13" s="61"/>
    </row>
    <row r="14" spans="1:7" ht="16" customHeight="1">
      <c r="A14" s="58">
        <v>11</v>
      </c>
      <c r="B14" s="214" t="s">
        <v>253</v>
      </c>
      <c r="C14" s="62">
        <v>204</v>
      </c>
      <c r="D14" s="59">
        <v>0</v>
      </c>
      <c r="E14" s="60" t="s">
        <v>228</v>
      </c>
      <c r="F14" s="220" t="s">
        <v>254</v>
      </c>
      <c r="G14" s="61"/>
    </row>
    <row r="15" spans="1:7" ht="13.5" customHeight="1">
      <c r="A15" s="58">
        <v>12</v>
      </c>
      <c r="B15" s="214" t="s">
        <v>255</v>
      </c>
      <c r="C15" s="62">
        <v>408</v>
      </c>
      <c r="D15" s="59">
        <v>28</v>
      </c>
      <c r="E15" s="60" t="s">
        <v>239</v>
      </c>
      <c r="F15" s="220" t="s">
        <v>240</v>
      </c>
      <c r="G15" s="61" t="s">
        <v>256</v>
      </c>
    </row>
    <row r="16" spans="1:7" ht="14.25" customHeight="1">
      <c r="A16" s="58">
        <v>13</v>
      </c>
      <c r="B16" s="214" t="s">
        <v>257</v>
      </c>
      <c r="C16" s="62">
        <v>280</v>
      </c>
      <c r="D16" s="59">
        <v>45</v>
      </c>
      <c r="E16" s="60" t="s">
        <v>228</v>
      </c>
      <c r="F16" s="220" t="s">
        <v>258</v>
      </c>
      <c r="G16" s="61" t="s">
        <v>259</v>
      </c>
    </row>
    <row r="17" spans="1:7" ht="16" customHeight="1">
      <c r="A17" s="58">
        <v>14</v>
      </c>
      <c r="B17" s="214" t="s">
        <v>260</v>
      </c>
      <c r="C17" s="62">
        <v>280</v>
      </c>
      <c r="D17" s="59">
        <v>160</v>
      </c>
      <c r="E17" s="60" t="s">
        <v>228</v>
      </c>
      <c r="F17" s="220" t="s">
        <v>261</v>
      </c>
      <c r="G17" s="61"/>
    </row>
    <row r="18" spans="1:7" ht="16" customHeight="1">
      <c r="A18" s="58">
        <v>15</v>
      </c>
      <c r="B18" s="214" t="s">
        <v>262</v>
      </c>
      <c r="C18" s="62">
        <v>10</v>
      </c>
      <c r="D18" s="59">
        <v>6</v>
      </c>
      <c r="E18" s="60" t="s">
        <v>263</v>
      </c>
      <c r="F18" s="220" t="s">
        <v>264</v>
      </c>
      <c r="G18" s="61"/>
    </row>
    <row r="19" spans="1:7" ht="16" customHeight="1">
      <c r="A19" s="58">
        <v>16</v>
      </c>
      <c r="B19" s="214" t="s">
        <v>265</v>
      </c>
      <c r="C19" s="62">
        <v>488</v>
      </c>
      <c r="D19" s="59">
        <v>24</v>
      </c>
      <c r="E19" s="60" t="s">
        <v>239</v>
      </c>
      <c r="F19" s="220" t="s">
        <v>266</v>
      </c>
      <c r="G19" s="61" t="s">
        <v>267</v>
      </c>
    </row>
    <row r="20" spans="1:7" ht="18" customHeight="1">
      <c r="A20" s="36"/>
      <c r="B20" s="215" t="s">
        <v>268</v>
      </c>
      <c r="C20" s="63"/>
      <c r="D20" s="56">
        <f>SUM(D4:D19)</f>
        <v>344</v>
      </c>
      <c r="E20" s="60"/>
      <c r="F20" s="220"/>
      <c r="G20" s="64"/>
    </row>
    <row r="21" spans="1:7" ht="18" customHeight="1">
      <c r="A21" s="139" t="s">
        <v>269</v>
      </c>
      <c r="B21" s="140"/>
      <c r="C21" s="140"/>
      <c r="D21" s="140"/>
      <c r="E21" s="140"/>
      <c r="F21" s="140"/>
      <c r="G21" s="138"/>
    </row>
    <row r="22" spans="1:7" ht="24" customHeight="1">
      <c r="A22" s="55" t="s">
        <v>220</v>
      </c>
      <c r="B22" s="122" t="s">
        <v>221</v>
      </c>
      <c r="C22" s="57" t="s">
        <v>222</v>
      </c>
      <c r="D22" s="56" t="s">
        <v>223</v>
      </c>
      <c r="E22" s="57" t="s">
        <v>224</v>
      </c>
      <c r="F22" s="57" t="s">
        <v>225</v>
      </c>
      <c r="G22" s="57" t="s">
        <v>226</v>
      </c>
    </row>
    <row r="23" spans="1:7" ht="16" customHeight="1">
      <c r="A23" s="36">
        <v>1</v>
      </c>
      <c r="B23" s="213" t="s">
        <v>270</v>
      </c>
      <c r="C23" s="208">
        <v>22</v>
      </c>
      <c r="D23" s="59">
        <v>0</v>
      </c>
      <c r="E23" s="60" t="s">
        <v>228</v>
      </c>
      <c r="F23" s="220" t="s">
        <v>271</v>
      </c>
      <c r="G23" s="61"/>
    </row>
    <row r="24" spans="1:7" ht="16" customHeight="1">
      <c r="A24" s="36">
        <v>2</v>
      </c>
      <c r="B24" s="213" t="s">
        <v>272</v>
      </c>
      <c r="C24" s="208">
        <v>18</v>
      </c>
      <c r="D24" s="59">
        <v>0</v>
      </c>
      <c r="E24" s="60" t="s">
        <v>228</v>
      </c>
      <c r="F24" s="220" t="s">
        <v>273</v>
      </c>
      <c r="G24" s="61" t="s">
        <v>274</v>
      </c>
    </row>
    <row r="25" spans="1:7" ht="16" customHeight="1">
      <c r="A25" s="36">
        <v>3</v>
      </c>
      <c r="B25" s="213" t="s">
        <v>275</v>
      </c>
      <c r="C25" s="208">
        <v>812</v>
      </c>
      <c r="D25" s="65">
        <v>0</v>
      </c>
      <c r="E25" s="60" t="s">
        <v>228</v>
      </c>
      <c r="F25" s="220" t="s">
        <v>276</v>
      </c>
      <c r="G25" s="61"/>
    </row>
    <row r="26" spans="1:7" ht="16" customHeight="1">
      <c r="A26" s="36">
        <v>4</v>
      </c>
      <c r="B26" s="213" t="s">
        <v>277</v>
      </c>
      <c r="C26" s="208">
        <v>812</v>
      </c>
      <c r="D26" s="59">
        <v>0</v>
      </c>
      <c r="E26" s="60" t="s">
        <v>278</v>
      </c>
      <c r="F26" s="220" t="s">
        <v>229</v>
      </c>
      <c r="G26" s="61" t="s">
        <v>279</v>
      </c>
    </row>
    <row r="27" spans="1:7" ht="16" customHeight="1">
      <c r="A27" s="36"/>
      <c r="B27" s="66" t="s">
        <v>268</v>
      </c>
      <c r="C27" s="209"/>
      <c r="D27" s="67">
        <f>SUM(D23:D26)</f>
        <v>0</v>
      </c>
      <c r="E27" s="60"/>
      <c r="F27" s="64"/>
      <c r="G27" s="61"/>
    </row>
    <row r="28" spans="1:7" ht="18" customHeight="1">
      <c r="A28" s="139" t="s">
        <v>280</v>
      </c>
      <c r="B28" s="140"/>
      <c r="C28" s="140"/>
      <c r="D28" s="140"/>
      <c r="E28" s="140"/>
      <c r="F28" s="140"/>
      <c r="G28" s="138"/>
    </row>
    <row r="29" spans="1:7" ht="24.75" customHeight="1">
      <c r="A29" s="55" t="s">
        <v>220</v>
      </c>
      <c r="B29" s="122" t="s">
        <v>221</v>
      </c>
      <c r="C29" s="57" t="s">
        <v>222</v>
      </c>
      <c r="D29" s="56" t="s">
        <v>223</v>
      </c>
      <c r="E29" s="57" t="s">
        <v>224</v>
      </c>
      <c r="F29" s="57" t="s">
        <v>225</v>
      </c>
      <c r="G29" s="57" t="s">
        <v>226</v>
      </c>
    </row>
    <row r="30" spans="1:7" ht="33.75" customHeight="1">
      <c r="A30" s="69">
        <v>1</v>
      </c>
      <c r="B30" s="216" t="s">
        <v>281</v>
      </c>
      <c r="C30" s="210"/>
      <c r="D30" s="70">
        <v>6</v>
      </c>
      <c r="E30" s="60" t="s">
        <v>228</v>
      </c>
      <c r="F30" s="220" t="s">
        <v>282</v>
      </c>
      <c r="G30" s="64" t="s">
        <v>283</v>
      </c>
    </row>
    <row r="31" spans="1:7" ht="16" customHeight="1">
      <c r="A31" s="69">
        <v>3</v>
      </c>
      <c r="B31" s="216" t="s">
        <v>284</v>
      </c>
      <c r="C31" s="210">
        <v>325</v>
      </c>
      <c r="D31" s="70">
        <v>86</v>
      </c>
      <c r="E31" s="60" t="s">
        <v>285</v>
      </c>
      <c r="F31" s="220" t="s">
        <v>286</v>
      </c>
      <c r="G31" s="64" t="s">
        <v>287</v>
      </c>
    </row>
    <row r="32" spans="1:7" ht="16" customHeight="1">
      <c r="A32" s="36">
        <v>4</v>
      </c>
      <c r="B32" s="216" t="s">
        <v>288</v>
      </c>
      <c r="C32" s="210">
        <v>325</v>
      </c>
      <c r="D32" s="70">
        <v>82</v>
      </c>
      <c r="E32" s="60" t="s">
        <v>289</v>
      </c>
      <c r="F32" s="220" t="s">
        <v>285</v>
      </c>
      <c r="G32" s="71"/>
    </row>
    <row r="33" spans="1:7" ht="16" customHeight="1">
      <c r="A33" s="69">
        <v>5</v>
      </c>
      <c r="B33" s="216" t="s">
        <v>290</v>
      </c>
      <c r="C33" s="210">
        <v>604</v>
      </c>
      <c r="D33" s="70">
        <v>53</v>
      </c>
      <c r="E33" s="60" t="s">
        <v>228</v>
      </c>
      <c r="F33" s="220" t="s">
        <v>263</v>
      </c>
      <c r="G33" s="71"/>
    </row>
    <row r="34" spans="1:7" ht="16" customHeight="1">
      <c r="A34" s="36">
        <v>6</v>
      </c>
      <c r="B34" s="217" t="s">
        <v>291</v>
      </c>
      <c r="C34" s="211">
        <v>604</v>
      </c>
      <c r="D34" s="70">
        <v>98</v>
      </c>
      <c r="E34" s="60" t="s">
        <v>228</v>
      </c>
      <c r="F34" s="220" t="s">
        <v>229</v>
      </c>
      <c r="G34" s="71"/>
    </row>
    <row r="35" spans="1:7" ht="16" customHeight="1">
      <c r="A35" s="69">
        <v>7</v>
      </c>
      <c r="B35" s="217" t="s">
        <v>292</v>
      </c>
      <c r="C35" s="211">
        <v>604</v>
      </c>
      <c r="D35" s="70">
        <v>189</v>
      </c>
      <c r="E35" s="60" t="s">
        <v>228</v>
      </c>
      <c r="F35" s="220" t="s">
        <v>286</v>
      </c>
      <c r="G35" s="71"/>
    </row>
    <row r="36" spans="1:7" ht="16" customHeight="1">
      <c r="A36" s="36">
        <v>8</v>
      </c>
      <c r="B36" s="216" t="s">
        <v>293</v>
      </c>
      <c r="C36" s="210">
        <v>604</v>
      </c>
      <c r="D36" s="70">
        <v>24</v>
      </c>
      <c r="E36" s="60" t="s">
        <v>228</v>
      </c>
      <c r="F36" s="220" t="s">
        <v>294</v>
      </c>
      <c r="G36" s="71"/>
    </row>
    <row r="37" spans="1:7" ht="16" customHeight="1">
      <c r="A37" s="69">
        <v>9</v>
      </c>
      <c r="B37" s="216" t="s">
        <v>295</v>
      </c>
      <c r="C37" s="210">
        <v>320</v>
      </c>
      <c r="D37" s="70">
        <v>22</v>
      </c>
      <c r="E37" s="60"/>
      <c r="F37" s="220" t="s">
        <v>234</v>
      </c>
      <c r="G37" s="64" t="s">
        <v>296</v>
      </c>
    </row>
    <row r="38" spans="1:7" ht="16" customHeight="1">
      <c r="A38" s="36">
        <v>10</v>
      </c>
      <c r="B38" s="216" t="s">
        <v>297</v>
      </c>
      <c r="C38" s="210">
        <v>546</v>
      </c>
      <c r="D38" s="72">
        <v>100</v>
      </c>
      <c r="E38" s="60" t="s">
        <v>229</v>
      </c>
      <c r="F38" s="220" t="s">
        <v>298</v>
      </c>
      <c r="G38" s="64" t="s">
        <v>299</v>
      </c>
    </row>
    <row r="39" spans="1:7" ht="16" customHeight="1">
      <c r="A39" s="69">
        <v>11</v>
      </c>
      <c r="B39" s="217" t="s">
        <v>300</v>
      </c>
      <c r="C39" s="211">
        <v>320</v>
      </c>
      <c r="D39" s="70">
        <v>230</v>
      </c>
      <c r="E39" s="60" t="s">
        <v>228</v>
      </c>
      <c r="F39" s="220" t="s">
        <v>229</v>
      </c>
      <c r="G39" s="64" t="s">
        <v>299</v>
      </c>
    </row>
    <row r="40" spans="1:7" ht="16" customHeight="1">
      <c r="A40" s="36">
        <v>12</v>
      </c>
      <c r="B40" s="216" t="s">
        <v>301</v>
      </c>
      <c r="C40" s="210">
        <v>546</v>
      </c>
      <c r="D40" s="70">
        <v>16</v>
      </c>
      <c r="E40" s="60"/>
      <c r="F40" s="220" t="s">
        <v>234</v>
      </c>
      <c r="G40" s="64" t="s">
        <v>296</v>
      </c>
    </row>
    <row r="41" spans="1:7" ht="33" customHeight="1">
      <c r="A41" s="69">
        <v>13</v>
      </c>
      <c r="B41" s="73" t="s">
        <v>302</v>
      </c>
      <c r="C41" s="210">
        <v>516</v>
      </c>
      <c r="D41" s="70">
        <v>182</v>
      </c>
      <c r="E41" s="60"/>
      <c r="F41" s="220" t="s">
        <v>234</v>
      </c>
      <c r="G41" s="64" t="s">
        <v>303</v>
      </c>
    </row>
    <row r="42" spans="1:7" ht="16" customHeight="1">
      <c r="A42" s="36">
        <v>14</v>
      </c>
      <c r="B42" s="216" t="s">
        <v>304</v>
      </c>
      <c r="C42" s="210">
        <v>516</v>
      </c>
      <c r="D42" s="70">
        <v>512</v>
      </c>
      <c r="E42" s="60" t="s">
        <v>228</v>
      </c>
      <c r="F42" s="220" t="s">
        <v>234</v>
      </c>
      <c r="G42" s="71"/>
    </row>
    <row r="43" spans="1:7" ht="16" customHeight="1">
      <c r="A43" s="36"/>
      <c r="B43" s="74" t="s">
        <v>268</v>
      </c>
      <c r="C43" s="87"/>
      <c r="D43" s="56">
        <f>SUM(D30:D42)</f>
        <v>1600</v>
      </c>
      <c r="E43" s="60"/>
      <c r="F43" s="64"/>
      <c r="G43" s="64"/>
    </row>
    <row r="44" spans="1:7" ht="16" customHeight="1">
      <c r="A44" s="35"/>
      <c r="B44" s="218" t="s">
        <v>305</v>
      </c>
      <c r="C44" s="212"/>
      <c r="D44" s="76">
        <v>20</v>
      </c>
      <c r="E44" s="60" t="s">
        <v>228</v>
      </c>
      <c r="F44" s="77" t="s">
        <v>271</v>
      </c>
      <c r="G44" s="77" t="s">
        <v>306</v>
      </c>
    </row>
    <row r="45" spans="1:7" ht="16" customHeight="1">
      <c r="A45" s="78"/>
      <c r="B45" s="79" t="s">
        <v>158</v>
      </c>
      <c r="C45" s="80"/>
      <c r="D45" s="80">
        <f>+D43+D27+D20+D44</f>
        <v>1964</v>
      </c>
      <c r="E45" s="81"/>
      <c r="F45" s="82"/>
      <c r="G45" s="82"/>
    </row>
    <row r="46" spans="1:7" ht="18" customHeight="1">
      <c r="A46" s="178" t="s">
        <v>307</v>
      </c>
      <c r="B46" s="178"/>
      <c r="C46" s="178"/>
      <c r="D46" s="178"/>
      <c r="E46" s="178"/>
      <c r="F46" s="178"/>
      <c r="G46" s="178"/>
    </row>
    <row r="47" spans="1:7" ht="27" customHeight="1">
      <c r="A47" s="55" t="s">
        <v>220</v>
      </c>
      <c r="B47" s="122" t="s">
        <v>221</v>
      </c>
      <c r="C47" s="57" t="s">
        <v>308</v>
      </c>
      <c r="D47" s="56" t="s">
        <v>223</v>
      </c>
      <c r="E47" s="57" t="s">
        <v>224</v>
      </c>
      <c r="F47" s="57" t="s">
        <v>225</v>
      </c>
      <c r="G47" s="57" t="s">
        <v>226</v>
      </c>
    </row>
    <row r="48" spans="1:7" ht="16" customHeight="1">
      <c r="A48" s="69">
        <v>1</v>
      </c>
      <c r="B48" s="83" t="s">
        <v>309</v>
      </c>
      <c r="C48" s="84">
        <v>40</v>
      </c>
      <c r="D48" s="84">
        <v>40</v>
      </c>
      <c r="E48" s="60" t="s">
        <v>310</v>
      </c>
      <c r="F48" s="60" t="s">
        <v>261</v>
      </c>
      <c r="G48" s="84"/>
    </row>
    <row r="49" spans="1:7" ht="16" customHeight="1">
      <c r="A49" s="69">
        <v>2</v>
      </c>
      <c r="B49" s="83" t="s">
        <v>311</v>
      </c>
      <c r="C49" s="84">
        <v>30</v>
      </c>
      <c r="D49" s="84">
        <v>30</v>
      </c>
      <c r="E49" s="60" t="s">
        <v>312</v>
      </c>
      <c r="F49" s="60" t="s">
        <v>313</v>
      </c>
      <c r="G49" s="85" t="s">
        <v>314</v>
      </c>
    </row>
    <row r="50" spans="1:7" ht="16" customHeight="1">
      <c r="A50" s="69">
        <v>3</v>
      </c>
      <c r="B50" s="83" t="s">
        <v>315</v>
      </c>
      <c r="C50" s="84">
        <v>25</v>
      </c>
      <c r="D50" s="84">
        <v>15</v>
      </c>
      <c r="E50" s="60" t="s">
        <v>228</v>
      </c>
      <c r="F50" s="60" t="s">
        <v>276</v>
      </c>
      <c r="G50" s="84"/>
    </row>
    <row r="51" spans="1:7" ht="16" customHeight="1">
      <c r="A51" s="69">
        <v>4</v>
      </c>
      <c r="B51" s="83" t="s">
        <v>316</v>
      </c>
      <c r="C51" s="84">
        <v>20</v>
      </c>
      <c r="D51" s="84">
        <v>10</v>
      </c>
      <c r="E51" s="60" t="s">
        <v>228</v>
      </c>
      <c r="F51" s="60" t="s">
        <v>282</v>
      </c>
      <c r="G51" s="84"/>
    </row>
    <row r="52" spans="1:7" ht="16" customHeight="1">
      <c r="A52" s="69">
        <v>5</v>
      </c>
      <c r="B52" s="83" t="s">
        <v>317</v>
      </c>
      <c r="C52" s="84">
        <v>25</v>
      </c>
      <c r="D52" s="84">
        <v>15</v>
      </c>
      <c r="E52" s="60" t="s">
        <v>228</v>
      </c>
      <c r="F52" s="60" t="s">
        <v>285</v>
      </c>
      <c r="G52" s="84"/>
    </row>
    <row r="53" spans="1:7" ht="16" customHeight="1">
      <c r="A53" s="69">
        <v>6</v>
      </c>
      <c r="B53" s="83" t="s">
        <v>318</v>
      </c>
      <c r="C53" s="84">
        <v>60</v>
      </c>
      <c r="D53" s="84">
        <v>60</v>
      </c>
      <c r="E53" s="60" t="s">
        <v>298</v>
      </c>
      <c r="F53" s="60" t="s">
        <v>245</v>
      </c>
      <c r="G53" s="84"/>
    </row>
    <row r="54" spans="1:7" ht="16" customHeight="1">
      <c r="A54" s="69">
        <v>7</v>
      </c>
      <c r="B54" s="83" t="s">
        <v>319</v>
      </c>
      <c r="C54" s="84">
        <v>30</v>
      </c>
      <c r="D54" s="84">
        <v>30</v>
      </c>
      <c r="E54" s="60" t="s">
        <v>261</v>
      </c>
      <c r="F54" s="60" t="s">
        <v>320</v>
      </c>
      <c r="G54" s="77"/>
    </row>
    <row r="55" spans="1:7" s="89" customFormat="1" ht="18" customHeight="1">
      <c r="A55" s="35"/>
      <c r="B55" s="86" t="s">
        <v>321</v>
      </c>
      <c r="C55" s="87"/>
      <c r="D55" s="87">
        <v>200</v>
      </c>
      <c r="E55" s="87"/>
      <c r="F55" s="88"/>
      <c r="G55" s="88"/>
    </row>
    <row r="57" spans="1:7" s="93" customFormat="1" ht="123.75" customHeight="1">
      <c r="A57" s="90"/>
      <c r="B57" s="90" t="s">
        <v>322</v>
      </c>
      <c r="C57" s="92"/>
      <c r="D57" s="90"/>
      <c r="E57" s="92"/>
      <c r="F57" s="221" t="s">
        <v>323</v>
      </c>
      <c r="G57" s="207" t="s">
        <v>324</v>
      </c>
    </row>
    <row r="58" spans="1:7" ht="28.5" customHeight="1">
      <c r="A58" s="68"/>
      <c r="B58" s="91" t="s">
        <v>325</v>
      </c>
      <c r="C58" s="60"/>
      <c r="D58" s="68"/>
      <c r="E58" s="60"/>
      <c r="F58" s="221" t="s">
        <v>326</v>
      </c>
      <c r="G58" s="68"/>
    </row>
    <row r="59" spans="1:7" ht="3.75" customHeight="1">
      <c r="A59" s="179"/>
      <c r="B59" s="180"/>
      <c r="C59" s="180"/>
      <c r="D59" s="180"/>
      <c r="E59" s="180"/>
      <c r="F59" s="180"/>
      <c r="G59" s="181"/>
    </row>
    <row r="60" spans="1:7">
      <c r="A60" s="139" t="s">
        <v>327</v>
      </c>
      <c r="B60" s="140"/>
      <c r="C60" s="140"/>
      <c r="D60" s="140"/>
      <c r="E60" s="140"/>
      <c r="F60" s="140"/>
      <c r="G60" s="138"/>
    </row>
    <row r="61" spans="1:7" ht="26.5">
      <c r="A61" s="55" t="s">
        <v>220</v>
      </c>
      <c r="B61" s="122" t="s">
        <v>221</v>
      </c>
      <c r="C61" s="57" t="s">
        <v>222</v>
      </c>
      <c r="D61" s="56" t="s">
        <v>223</v>
      </c>
      <c r="E61" s="57" t="s">
        <v>224</v>
      </c>
      <c r="F61" s="57" t="s">
        <v>225</v>
      </c>
      <c r="G61" s="57" t="s">
        <v>226</v>
      </c>
    </row>
    <row r="62" spans="1:7" ht="16" customHeight="1">
      <c r="A62" s="36">
        <v>1</v>
      </c>
      <c r="B62" s="219" t="s">
        <v>328</v>
      </c>
      <c r="C62" s="60">
        <v>20</v>
      </c>
      <c r="D62" s="36">
        <v>10</v>
      </c>
      <c r="E62" s="60" t="s">
        <v>228</v>
      </c>
      <c r="F62" s="64"/>
      <c r="G62" s="173" t="s">
        <v>329</v>
      </c>
    </row>
    <row r="63" spans="1:7" ht="16" customHeight="1">
      <c r="A63" s="36">
        <v>2</v>
      </c>
      <c r="B63" s="219" t="s">
        <v>330</v>
      </c>
      <c r="C63" s="60">
        <v>67</v>
      </c>
      <c r="D63" s="36">
        <v>10</v>
      </c>
      <c r="E63" s="60" t="s">
        <v>228</v>
      </c>
      <c r="F63" s="64"/>
      <c r="G63" s="174"/>
    </row>
    <row r="64" spans="1:7" ht="16" customHeight="1">
      <c r="A64" s="36">
        <v>3</v>
      </c>
      <c r="B64" s="219" t="s">
        <v>331</v>
      </c>
      <c r="C64" s="60">
        <v>87</v>
      </c>
      <c r="D64" s="36">
        <v>8</v>
      </c>
      <c r="E64" s="60" t="s">
        <v>228</v>
      </c>
      <c r="F64" s="64"/>
      <c r="G64" s="174"/>
    </row>
    <row r="65" spans="1:7" ht="16" customHeight="1">
      <c r="A65" s="36">
        <v>4</v>
      </c>
      <c r="B65" s="219" t="s">
        <v>332</v>
      </c>
      <c r="C65" s="60">
        <v>103</v>
      </c>
      <c r="D65" s="36">
        <v>15</v>
      </c>
      <c r="E65" s="60" t="s">
        <v>228</v>
      </c>
      <c r="F65" s="64"/>
      <c r="G65" s="174"/>
    </row>
    <row r="66" spans="1:7" ht="16" customHeight="1">
      <c r="A66" s="36">
        <v>5</v>
      </c>
      <c r="B66" s="219" t="s">
        <v>333</v>
      </c>
      <c r="C66" s="60">
        <v>21</v>
      </c>
      <c r="D66" s="36">
        <v>3</v>
      </c>
      <c r="E66" s="60"/>
      <c r="F66" s="64"/>
      <c r="G66" s="174"/>
    </row>
    <row r="67" spans="1:7" ht="16" customHeight="1">
      <c r="A67" s="36">
        <v>6</v>
      </c>
      <c r="B67" s="219" t="s">
        <v>334</v>
      </c>
      <c r="C67" s="60">
        <v>62</v>
      </c>
      <c r="D67" s="36">
        <v>24</v>
      </c>
      <c r="E67" s="60"/>
      <c r="F67" s="64"/>
      <c r="G67" s="174"/>
    </row>
    <row r="68" spans="1:7" ht="16" customHeight="1">
      <c r="A68" s="36">
        <v>7</v>
      </c>
      <c r="B68" s="219" t="s">
        <v>335</v>
      </c>
      <c r="C68" s="60">
        <v>30</v>
      </c>
      <c r="D68" s="36">
        <v>10</v>
      </c>
      <c r="E68" s="60"/>
      <c r="F68" s="64"/>
      <c r="G68" s="175"/>
    </row>
    <row r="69" spans="1:7" ht="15.5">
      <c r="A69" s="68"/>
      <c r="B69" s="94" t="s">
        <v>321</v>
      </c>
      <c r="C69" s="60"/>
      <c r="D69" s="95">
        <f>SUM(D62:D68)</f>
        <v>80</v>
      </c>
      <c r="E69" s="60"/>
      <c r="F69" s="64"/>
      <c r="G69" s="68"/>
    </row>
  </sheetData>
  <mergeCells count="8">
    <mergeCell ref="A60:G60"/>
    <mergeCell ref="G62:G68"/>
    <mergeCell ref="A1:G1"/>
    <mergeCell ref="A2:G2"/>
    <mergeCell ref="A21:G21"/>
    <mergeCell ref="A28:G28"/>
    <mergeCell ref="A46:G46"/>
    <mergeCell ref="A59:G59"/>
  </mergeCells>
  <printOptions horizontalCentered="1"/>
  <pageMargins left="0.70866141732283472" right="0.39" top="0.54" bottom="0.39" header="0.31496062992125984" footer="0.31496062992125984"/>
  <pageSetup paperSize="9" scale="58" orientation="portrait" horizontalDpi="4294967295" verticalDpi="4294967295" r:id="rId1"/>
  <rowBreaks count="1" manualBreakCount="1">
    <brk id="45" max="6" man="1"/>
  </rowBreaks>
</worksheet>
</file>

<file path=xl/worksheets/sheet7.xml><?xml version="1.0" encoding="utf-8"?>
<worksheet xmlns="http://schemas.openxmlformats.org/spreadsheetml/2006/main" xmlns:r="http://schemas.openxmlformats.org/officeDocument/2006/relationships">
  <sheetPr>
    <pageSetUpPr fitToPage="1"/>
  </sheetPr>
  <dimension ref="A1:I93"/>
  <sheetViews>
    <sheetView zoomScale="70" zoomScaleNormal="70" workbookViewId="0">
      <selection activeCell="H2" sqref="H2"/>
    </sheetView>
  </sheetViews>
  <sheetFormatPr defaultRowHeight="14.5"/>
  <cols>
    <col min="1" max="1" width="5.7265625" customWidth="1"/>
    <col min="2" max="2" width="6.6328125" customWidth="1"/>
    <col min="3" max="3" width="5.36328125" customWidth="1"/>
    <col min="4" max="4" width="38.7265625" bestFit="1" customWidth="1"/>
    <col min="5" max="5" width="6.81640625" customWidth="1"/>
    <col min="6" max="6" width="6.08984375" customWidth="1"/>
    <col min="7" max="7" width="7.54296875" customWidth="1"/>
    <col min="8" max="8" width="28.08984375" customWidth="1"/>
    <col min="9" max="9" width="15.81640625" style="188" customWidth="1"/>
  </cols>
  <sheetData>
    <row r="1" spans="1:9">
      <c r="E1" s="183"/>
      <c r="F1" s="183"/>
      <c r="G1" s="183"/>
    </row>
    <row r="2" spans="1:9" ht="29">
      <c r="A2" s="98" t="s">
        <v>336</v>
      </c>
      <c r="B2" s="98" t="s">
        <v>337</v>
      </c>
      <c r="C2" s="98" t="s">
        <v>338</v>
      </c>
      <c r="D2" s="98" t="s">
        <v>339</v>
      </c>
      <c r="E2" s="98" t="s">
        <v>340</v>
      </c>
      <c r="F2" s="99" t="s">
        <v>341</v>
      </c>
      <c r="G2" s="99" t="s">
        <v>489</v>
      </c>
      <c r="H2" s="99" t="s">
        <v>15</v>
      </c>
      <c r="I2" s="99" t="s">
        <v>342</v>
      </c>
    </row>
    <row r="3" spans="1:9">
      <c r="A3" s="100">
        <v>1717</v>
      </c>
      <c r="B3" s="100">
        <v>11074</v>
      </c>
      <c r="C3" s="100">
        <v>2</v>
      </c>
      <c r="D3" s="101" t="s">
        <v>343</v>
      </c>
      <c r="E3" s="100">
        <v>1</v>
      </c>
      <c r="F3" s="102" t="s">
        <v>344</v>
      </c>
      <c r="G3" s="103">
        <v>14.1</v>
      </c>
      <c r="H3" s="104" t="s">
        <v>345</v>
      </c>
      <c r="I3" s="222" t="s">
        <v>346</v>
      </c>
    </row>
    <row r="4" spans="1:9" s="106" customFormat="1">
      <c r="A4" s="100">
        <v>1717</v>
      </c>
      <c r="B4" s="100">
        <v>11074</v>
      </c>
      <c r="C4" s="100">
        <v>4</v>
      </c>
      <c r="D4" s="101" t="s">
        <v>347</v>
      </c>
      <c r="E4" s="100">
        <v>1</v>
      </c>
      <c r="F4" s="105" t="s">
        <v>344</v>
      </c>
      <c r="G4" s="105">
        <v>19.88</v>
      </c>
      <c r="H4" s="104" t="s">
        <v>345</v>
      </c>
      <c r="I4" s="222"/>
    </row>
    <row r="5" spans="1:9" s="106" customFormat="1">
      <c r="A5" s="100">
        <v>1717</v>
      </c>
      <c r="B5" s="100">
        <v>11074</v>
      </c>
      <c r="C5" s="100">
        <v>5</v>
      </c>
      <c r="D5" s="101" t="s">
        <v>348</v>
      </c>
      <c r="E5" s="100">
        <v>2</v>
      </c>
      <c r="F5" s="105" t="s">
        <v>344</v>
      </c>
      <c r="G5" s="105">
        <v>21.04</v>
      </c>
      <c r="H5" s="104" t="s">
        <v>345</v>
      </c>
      <c r="I5" s="222"/>
    </row>
    <row r="6" spans="1:9" s="106" customFormat="1">
      <c r="A6" s="100">
        <v>1717</v>
      </c>
      <c r="B6" s="100">
        <v>11074</v>
      </c>
      <c r="C6" s="100">
        <v>6</v>
      </c>
      <c r="D6" s="101" t="s">
        <v>349</v>
      </c>
      <c r="E6" s="100">
        <v>3</v>
      </c>
      <c r="F6" s="105" t="s">
        <v>344</v>
      </c>
      <c r="G6" s="105">
        <v>31.56</v>
      </c>
      <c r="H6" s="104" t="s">
        <v>345</v>
      </c>
      <c r="I6" s="222"/>
    </row>
    <row r="7" spans="1:9" s="106" customFormat="1">
      <c r="A7" s="100">
        <v>1717</v>
      </c>
      <c r="B7" s="100">
        <v>11074</v>
      </c>
      <c r="C7" s="100">
        <v>7</v>
      </c>
      <c r="D7" s="101" t="s">
        <v>350</v>
      </c>
      <c r="E7" s="100">
        <v>2</v>
      </c>
      <c r="F7" s="105" t="s">
        <v>344</v>
      </c>
      <c r="G7" s="105">
        <v>39.76</v>
      </c>
      <c r="H7" s="104" t="s">
        <v>345</v>
      </c>
      <c r="I7" s="222"/>
    </row>
    <row r="8" spans="1:9" s="106" customFormat="1">
      <c r="A8" s="100">
        <v>1717</v>
      </c>
      <c r="B8" s="100">
        <v>11074</v>
      </c>
      <c r="C8" s="100">
        <v>8</v>
      </c>
      <c r="D8" s="101" t="s">
        <v>351</v>
      </c>
      <c r="E8" s="100">
        <v>1</v>
      </c>
      <c r="F8" s="105" t="s">
        <v>344</v>
      </c>
      <c r="G8" s="105">
        <v>10.1</v>
      </c>
      <c r="H8" s="104" t="s">
        <v>345</v>
      </c>
      <c r="I8" s="222"/>
    </row>
    <row r="9" spans="1:9" s="106" customFormat="1">
      <c r="A9" s="100">
        <v>1717</v>
      </c>
      <c r="B9" s="100">
        <v>11074</v>
      </c>
      <c r="C9" s="100">
        <v>10</v>
      </c>
      <c r="D9" s="107" t="s">
        <v>352</v>
      </c>
      <c r="E9" s="108">
        <v>3</v>
      </c>
      <c r="F9" s="105" t="s">
        <v>344</v>
      </c>
      <c r="G9" s="105">
        <v>232.87</v>
      </c>
      <c r="H9" s="104" t="s">
        <v>345</v>
      </c>
      <c r="I9" s="222"/>
    </row>
    <row r="10" spans="1:9" s="106" customFormat="1">
      <c r="A10" s="100">
        <v>1717</v>
      </c>
      <c r="B10" s="100">
        <v>11074</v>
      </c>
      <c r="C10" s="100">
        <v>11</v>
      </c>
      <c r="D10" s="107" t="s">
        <v>353</v>
      </c>
      <c r="E10" s="100">
        <v>2</v>
      </c>
      <c r="F10" s="105" t="s">
        <v>344</v>
      </c>
      <c r="G10" s="105">
        <v>45.14</v>
      </c>
      <c r="H10" s="104" t="s">
        <v>345</v>
      </c>
      <c r="I10" s="222"/>
    </row>
    <row r="11" spans="1:9" s="106" customFormat="1">
      <c r="A11" s="100">
        <v>1717</v>
      </c>
      <c r="B11" s="100">
        <v>11074</v>
      </c>
      <c r="C11" s="100">
        <v>12</v>
      </c>
      <c r="D11" s="107" t="s">
        <v>354</v>
      </c>
      <c r="E11" s="108">
        <v>0</v>
      </c>
      <c r="F11" s="105" t="s">
        <v>344</v>
      </c>
      <c r="G11" s="105">
        <v>280.17</v>
      </c>
      <c r="H11" s="104" t="s">
        <v>345</v>
      </c>
      <c r="I11" s="222"/>
    </row>
    <row r="12" spans="1:9">
      <c r="A12" s="100">
        <v>1717</v>
      </c>
      <c r="B12" s="100">
        <v>11074</v>
      </c>
      <c r="C12" s="100">
        <v>13</v>
      </c>
      <c r="D12" s="107" t="s">
        <v>355</v>
      </c>
      <c r="E12" s="108">
        <v>1</v>
      </c>
      <c r="F12" s="102" t="s">
        <v>344</v>
      </c>
      <c r="G12" s="103">
        <v>107.08</v>
      </c>
      <c r="H12" s="104" t="s">
        <v>345</v>
      </c>
      <c r="I12" s="222"/>
    </row>
    <row r="13" spans="1:9" s="106" customFormat="1">
      <c r="A13" s="100">
        <v>1717</v>
      </c>
      <c r="B13" s="100">
        <v>11074</v>
      </c>
      <c r="C13" s="100">
        <v>15</v>
      </c>
      <c r="D13" s="107" t="s">
        <v>356</v>
      </c>
      <c r="E13" s="100">
        <v>3</v>
      </c>
      <c r="F13" s="105" t="s">
        <v>344</v>
      </c>
      <c r="G13" s="105">
        <v>168.85</v>
      </c>
      <c r="H13" s="104" t="s">
        <v>345</v>
      </c>
      <c r="I13" s="222"/>
    </row>
    <row r="14" spans="1:9" s="106" customFormat="1">
      <c r="A14" s="100">
        <v>1717</v>
      </c>
      <c r="B14" s="100">
        <v>11074</v>
      </c>
      <c r="C14" s="100">
        <v>17</v>
      </c>
      <c r="D14" s="107" t="s">
        <v>357</v>
      </c>
      <c r="E14" s="108">
        <v>3</v>
      </c>
      <c r="F14" s="105" t="s">
        <v>344</v>
      </c>
      <c r="G14" s="105">
        <v>187.85</v>
      </c>
      <c r="H14" s="104" t="s">
        <v>345</v>
      </c>
      <c r="I14" s="222"/>
    </row>
    <row r="15" spans="1:9">
      <c r="A15" s="100">
        <v>1717</v>
      </c>
      <c r="B15" s="100">
        <v>11374</v>
      </c>
      <c r="C15" s="100">
        <v>2</v>
      </c>
      <c r="D15" s="101" t="s">
        <v>358</v>
      </c>
      <c r="E15" s="100">
        <f>3-1</f>
        <v>2</v>
      </c>
      <c r="F15" s="102" t="s">
        <v>344</v>
      </c>
      <c r="G15" s="103">
        <v>46.08</v>
      </c>
      <c r="H15" s="104" t="s">
        <v>345</v>
      </c>
      <c r="I15" s="222"/>
    </row>
    <row r="16" spans="1:9">
      <c r="A16" s="100">
        <v>1717</v>
      </c>
      <c r="B16" s="100">
        <v>11374</v>
      </c>
      <c r="C16" s="100">
        <v>3</v>
      </c>
      <c r="D16" s="101" t="s">
        <v>359</v>
      </c>
      <c r="E16" s="100">
        <v>9</v>
      </c>
      <c r="F16" s="102" t="s">
        <v>344</v>
      </c>
      <c r="G16" s="103">
        <v>165.06</v>
      </c>
      <c r="H16" s="104" t="s">
        <v>345</v>
      </c>
      <c r="I16" s="222"/>
    </row>
    <row r="17" spans="1:9">
      <c r="A17" s="100">
        <v>1717</v>
      </c>
      <c r="B17" s="100">
        <v>11374</v>
      </c>
      <c r="C17" s="100">
        <v>4</v>
      </c>
      <c r="D17" s="101" t="s">
        <v>360</v>
      </c>
      <c r="E17" s="100">
        <v>2</v>
      </c>
      <c r="F17" s="102" t="s">
        <v>344</v>
      </c>
      <c r="G17" s="103">
        <v>37.64</v>
      </c>
      <c r="H17" s="104" t="s">
        <v>345</v>
      </c>
      <c r="I17" s="222"/>
    </row>
    <row r="18" spans="1:9">
      <c r="A18" s="100">
        <v>1717</v>
      </c>
      <c r="B18" s="100">
        <v>11374</v>
      </c>
      <c r="C18" s="100">
        <v>5</v>
      </c>
      <c r="D18" s="101" t="s">
        <v>361</v>
      </c>
      <c r="E18" s="100">
        <v>29</v>
      </c>
      <c r="F18" s="102" t="s">
        <v>344</v>
      </c>
      <c r="G18" s="103">
        <v>569.55999999999995</v>
      </c>
      <c r="H18" s="104" t="s">
        <v>345</v>
      </c>
      <c r="I18" s="222"/>
    </row>
    <row r="19" spans="1:9">
      <c r="A19" s="100">
        <v>1717</v>
      </c>
      <c r="B19" s="100">
        <v>11374</v>
      </c>
      <c r="C19" s="100">
        <v>7</v>
      </c>
      <c r="D19" s="101" t="s">
        <v>362</v>
      </c>
      <c r="E19" s="100">
        <v>1</v>
      </c>
      <c r="F19" s="102" t="s">
        <v>344</v>
      </c>
      <c r="G19" s="103">
        <v>17.809999999999999</v>
      </c>
      <c r="H19" s="104" t="s">
        <v>345</v>
      </c>
      <c r="I19" s="222"/>
    </row>
    <row r="20" spans="1:9">
      <c r="A20" s="100">
        <v>1717</v>
      </c>
      <c r="B20" s="100">
        <v>11374</v>
      </c>
      <c r="C20" s="100">
        <v>8</v>
      </c>
      <c r="D20" s="101" t="s">
        <v>363</v>
      </c>
      <c r="E20" s="100">
        <v>1</v>
      </c>
      <c r="F20" s="102" t="s">
        <v>344</v>
      </c>
      <c r="G20" s="103">
        <v>17.329999999999998</v>
      </c>
      <c r="H20" s="104" t="s">
        <v>345</v>
      </c>
      <c r="I20" s="222"/>
    </row>
    <row r="21" spans="1:9">
      <c r="A21" s="100">
        <v>1717</v>
      </c>
      <c r="B21" s="100">
        <v>11374</v>
      </c>
      <c r="C21" s="100">
        <v>9</v>
      </c>
      <c r="D21" s="101" t="s">
        <v>364</v>
      </c>
      <c r="E21" s="100">
        <v>1</v>
      </c>
      <c r="F21" s="102" t="s">
        <v>344</v>
      </c>
      <c r="G21" s="103">
        <v>17.21</v>
      </c>
      <c r="H21" s="104" t="s">
        <v>345</v>
      </c>
      <c r="I21" s="222"/>
    </row>
    <row r="22" spans="1:9">
      <c r="A22" s="100">
        <v>1717</v>
      </c>
      <c r="B22" s="100">
        <v>11374</v>
      </c>
      <c r="C22" s="100">
        <v>10</v>
      </c>
      <c r="D22" s="101" t="s">
        <v>365</v>
      </c>
      <c r="E22" s="100">
        <v>1</v>
      </c>
      <c r="F22" s="102" t="s">
        <v>344</v>
      </c>
      <c r="G22" s="109">
        <v>23.16</v>
      </c>
      <c r="H22" s="104" t="s">
        <v>345</v>
      </c>
      <c r="I22" s="222"/>
    </row>
    <row r="23" spans="1:9">
      <c r="A23" s="100">
        <v>1717</v>
      </c>
      <c r="B23" s="100">
        <v>11374</v>
      </c>
      <c r="C23" s="100">
        <v>11</v>
      </c>
      <c r="D23" s="101" t="s">
        <v>366</v>
      </c>
      <c r="E23" s="100">
        <v>1</v>
      </c>
      <c r="F23" s="102" t="s">
        <v>344</v>
      </c>
      <c r="G23" s="109">
        <v>18.440000000000001</v>
      </c>
      <c r="H23" s="104" t="s">
        <v>345</v>
      </c>
      <c r="I23" s="222"/>
    </row>
    <row r="24" spans="1:9">
      <c r="A24" s="100">
        <v>1717</v>
      </c>
      <c r="B24" s="100">
        <v>11374</v>
      </c>
      <c r="C24" s="100">
        <v>12</v>
      </c>
      <c r="D24" s="101" t="s">
        <v>367</v>
      </c>
      <c r="E24" s="100">
        <v>1</v>
      </c>
      <c r="F24" s="102" t="s">
        <v>344</v>
      </c>
      <c r="G24" s="109">
        <v>18.91</v>
      </c>
      <c r="H24" s="104" t="s">
        <v>345</v>
      </c>
      <c r="I24" s="222"/>
    </row>
    <row r="25" spans="1:9">
      <c r="A25" s="100">
        <v>1717</v>
      </c>
      <c r="B25" s="100">
        <v>11374</v>
      </c>
      <c r="C25" s="100">
        <v>13</v>
      </c>
      <c r="D25" s="101" t="s">
        <v>368</v>
      </c>
      <c r="E25" s="100">
        <v>1</v>
      </c>
      <c r="F25" s="102" t="s">
        <v>344</v>
      </c>
      <c r="G25" s="109">
        <v>19.739999999999998</v>
      </c>
      <c r="H25" s="104" t="s">
        <v>345</v>
      </c>
      <c r="I25" s="222"/>
    </row>
    <row r="26" spans="1:9">
      <c r="A26" s="100">
        <v>1717</v>
      </c>
      <c r="B26" s="100">
        <v>11374</v>
      </c>
      <c r="C26" s="100">
        <v>14</v>
      </c>
      <c r="D26" s="101" t="s">
        <v>369</v>
      </c>
      <c r="E26" s="100">
        <v>1</v>
      </c>
      <c r="F26" s="102" t="s">
        <v>344</v>
      </c>
      <c r="G26" s="109">
        <v>30.46</v>
      </c>
      <c r="H26" s="104" t="s">
        <v>345</v>
      </c>
      <c r="I26" s="222"/>
    </row>
    <row r="27" spans="1:9">
      <c r="A27" s="100">
        <v>1717</v>
      </c>
      <c r="B27" s="100">
        <v>11374</v>
      </c>
      <c r="C27" s="100">
        <v>15</v>
      </c>
      <c r="D27" s="101" t="s">
        <v>370</v>
      </c>
      <c r="E27" s="100">
        <v>1</v>
      </c>
      <c r="F27" s="102" t="s">
        <v>344</v>
      </c>
      <c r="G27" s="109">
        <v>18.13</v>
      </c>
      <c r="H27" s="104" t="s">
        <v>345</v>
      </c>
      <c r="I27" s="222"/>
    </row>
    <row r="28" spans="1:9">
      <c r="A28" s="100">
        <v>1717</v>
      </c>
      <c r="B28" s="100">
        <v>11374</v>
      </c>
      <c r="C28" s="100">
        <v>17</v>
      </c>
      <c r="D28" s="101" t="s">
        <v>371</v>
      </c>
      <c r="E28" s="100">
        <v>1</v>
      </c>
      <c r="F28" s="102" t="s">
        <v>344</v>
      </c>
      <c r="G28" s="109">
        <v>17.54</v>
      </c>
      <c r="H28" s="104" t="s">
        <v>345</v>
      </c>
      <c r="I28" s="222"/>
    </row>
    <row r="29" spans="1:9">
      <c r="A29" s="100">
        <v>1717</v>
      </c>
      <c r="B29" s="100">
        <v>11374</v>
      </c>
      <c r="C29" s="100">
        <v>18</v>
      </c>
      <c r="D29" s="101" t="s">
        <v>372</v>
      </c>
      <c r="E29" s="100">
        <v>1</v>
      </c>
      <c r="F29" s="102" t="s">
        <v>344</v>
      </c>
      <c r="G29" s="109">
        <v>23.03</v>
      </c>
      <c r="H29" s="104" t="s">
        <v>345</v>
      </c>
      <c r="I29" s="222"/>
    </row>
    <row r="30" spans="1:9">
      <c r="A30" s="100">
        <v>1717</v>
      </c>
      <c r="B30" s="100">
        <v>11374</v>
      </c>
      <c r="C30" s="100">
        <v>21</v>
      </c>
      <c r="D30" s="101" t="s">
        <v>373</v>
      </c>
      <c r="E30" s="100">
        <v>1</v>
      </c>
      <c r="F30" s="102" t="s">
        <v>344</v>
      </c>
      <c r="G30" s="109">
        <v>19.64</v>
      </c>
      <c r="H30" s="104" t="s">
        <v>345</v>
      </c>
      <c r="I30" s="222"/>
    </row>
    <row r="31" spans="1:9">
      <c r="A31" s="100">
        <v>1717</v>
      </c>
      <c r="B31" s="100">
        <v>11374</v>
      </c>
      <c r="C31" s="100">
        <v>22</v>
      </c>
      <c r="D31" s="101" t="s">
        <v>374</v>
      </c>
      <c r="E31" s="100">
        <v>1</v>
      </c>
      <c r="F31" s="102" t="s">
        <v>344</v>
      </c>
      <c r="G31" s="109">
        <v>30.24</v>
      </c>
      <c r="H31" s="104" t="s">
        <v>345</v>
      </c>
      <c r="I31" s="222"/>
    </row>
    <row r="32" spans="1:9">
      <c r="A32" s="100">
        <v>1717</v>
      </c>
      <c r="B32" s="100">
        <v>11374</v>
      </c>
      <c r="C32" s="100">
        <v>25</v>
      </c>
      <c r="D32" s="101" t="s">
        <v>375</v>
      </c>
      <c r="E32" s="108">
        <v>0</v>
      </c>
      <c r="F32" s="102" t="s">
        <v>344</v>
      </c>
      <c r="G32" s="109">
        <v>17.39</v>
      </c>
      <c r="H32" s="104" t="s">
        <v>345</v>
      </c>
      <c r="I32" s="222"/>
    </row>
    <row r="33" spans="1:9">
      <c r="A33" s="100">
        <v>1717</v>
      </c>
      <c r="B33" s="100">
        <v>11374</v>
      </c>
      <c r="C33" s="100">
        <v>26</v>
      </c>
      <c r="D33" s="101" t="s">
        <v>376</v>
      </c>
      <c r="E33" s="100">
        <v>1</v>
      </c>
      <c r="F33" s="102" t="s">
        <v>344</v>
      </c>
      <c r="G33" s="109">
        <v>23.46</v>
      </c>
      <c r="H33" s="104" t="s">
        <v>345</v>
      </c>
      <c r="I33" s="222"/>
    </row>
    <row r="34" spans="1:9" hidden="1">
      <c r="A34" s="100">
        <v>1717</v>
      </c>
      <c r="B34" s="100">
        <v>11374</v>
      </c>
      <c r="C34" s="100">
        <v>29</v>
      </c>
      <c r="D34" s="101" t="s">
        <v>377</v>
      </c>
      <c r="E34" s="100">
        <v>1</v>
      </c>
      <c r="F34" s="102" t="s">
        <v>344</v>
      </c>
      <c r="G34" s="109">
        <v>19.989999999999998</v>
      </c>
      <c r="H34" s="104" t="s">
        <v>345</v>
      </c>
      <c r="I34" s="222"/>
    </row>
    <row r="35" spans="1:9" hidden="1">
      <c r="A35" s="100">
        <v>1717</v>
      </c>
      <c r="B35" s="100">
        <v>11374</v>
      </c>
      <c r="C35" s="100">
        <v>30</v>
      </c>
      <c r="D35" s="101" t="s">
        <v>378</v>
      </c>
      <c r="E35" s="100">
        <v>1</v>
      </c>
      <c r="F35" s="102" t="s">
        <v>344</v>
      </c>
      <c r="G35" s="109">
        <v>30.08</v>
      </c>
      <c r="H35" s="104" t="s">
        <v>345</v>
      </c>
      <c r="I35" s="222"/>
    </row>
    <row r="36" spans="1:9" hidden="1">
      <c r="A36" s="100">
        <v>1717</v>
      </c>
      <c r="B36" s="100">
        <v>11374</v>
      </c>
      <c r="C36" s="100">
        <v>34</v>
      </c>
      <c r="D36" s="101" t="s">
        <v>379</v>
      </c>
      <c r="E36" s="100">
        <v>1</v>
      </c>
      <c r="F36" s="102" t="s">
        <v>344</v>
      </c>
      <c r="G36" s="109">
        <v>23.29</v>
      </c>
      <c r="H36" s="104" t="s">
        <v>345</v>
      </c>
      <c r="I36" s="222"/>
    </row>
    <row r="37" spans="1:9" hidden="1">
      <c r="A37" s="100">
        <v>1717</v>
      </c>
      <c r="B37" s="100">
        <v>11374</v>
      </c>
      <c r="C37" s="100">
        <v>37</v>
      </c>
      <c r="D37" s="101" t="s">
        <v>380</v>
      </c>
      <c r="E37" s="100">
        <v>1</v>
      </c>
      <c r="F37" s="102" t="s">
        <v>344</v>
      </c>
      <c r="G37" s="109">
        <v>19.850000000000001</v>
      </c>
      <c r="H37" s="104" t="s">
        <v>345</v>
      </c>
      <c r="I37" s="222"/>
    </row>
    <row r="38" spans="1:9" hidden="1">
      <c r="A38" s="100">
        <v>1717</v>
      </c>
      <c r="B38" s="100">
        <v>11374</v>
      </c>
      <c r="C38" s="100">
        <v>38</v>
      </c>
      <c r="D38" s="101" t="s">
        <v>381</v>
      </c>
      <c r="E38" s="100">
        <v>1</v>
      </c>
      <c r="F38" s="102" t="s">
        <v>344</v>
      </c>
      <c r="G38" s="109">
        <v>29.91</v>
      </c>
      <c r="H38" s="104" t="s">
        <v>345</v>
      </c>
      <c r="I38" s="222"/>
    </row>
    <row r="39" spans="1:9" hidden="1">
      <c r="A39" s="100">
        <v>1717</v>
      </c>
      <c r="B39" s="100">
        <v>11374</v>
      </c>
      <c r="C39" s="100">
        <v>43</v>
      </c>
      <c r="D39" s="101" t="s">
        <v>382</v>
      </c>
      <c r="E39" s="100">
        <v>1</v>
      </c>
      <c r="F39" s="102" t="s">
        <v>344</v>
      </c>
      <c r="G39" s="109">
        <v>23.14</v>
      </c>
      <c r="H39" s="104" t="s">
        <v>345</v>
      </c>
      <c r="I39" s="222"/>
    </row>
    <row r="40" spans="1:9" hidden="1">
      <c r="A40" s="100">
        <v>1717</v>
      </c>
      <c r="B40" s="100">
        <v>11374</v>
      </c>
      <c r="C40" s="100">
        <v>46</v>
      </c>
      <c r="D40" s="101" t="s">
        <v>383</v>
      </c>
      <c r="E40" s="100">
        <v>1</v>
      </c>
      <c r="F40" s="102" t="s">
        <v>344</v>
      </c>
      <c r="G40" s="109">
        <v>19.73</v>
      </c>
      <c r="H40" s="104" t="s">
        <v>345</v>
      </c>
      <c r="I40" s="222"/>
    </row>
    <row r="41" spans="1:9" hidden="1">
      <c r="A41" s="100">
        <v>1717</v>
      </c>
      <c r="B41" s="100">
        <v>11374</v>
      </c>
      <c r="C41" s="100">
        <v>47</v>
      </c>
      <c r="D41" s="101" t="s">
        <v>384</v>
      </c>
      <c r="E41" s="100">
        <v>1</v>
      </c>
      <c r="F41" s="102" t="s">
        <v>344</v>
      </c>
      <c r="G41" s="109">
        <v>29.84</v>
      </c>
      <c r="H41" s="104" t="s">
        <v>345</v>
      </c>
      <c r="I41" s="222"/>
    </row>
    <row r="42" spans="1:9" hidden="1">
      <c r="A42" s="100">
        <v>1717</v>
      </c>
      <c r="B42" s="100">
        <v>11374</v>
      </c>
      <c r="C42" s="100">
        <v>49</v>
      </c>
      <c r="D42" s="101" t="s">
        <v>385</v>
      </c>
      <c r="E42" s="108">
        <v>0</v>
      </c>
      <c r="F42" s="102" t="s">
        <v>344</v>
      </c>
      <c r="G42" s="109">
        <v>17.280999999999999</v>
      </c>
      <c r="H42" s="104" t="s">
        <v>345</v>
      </c>
      <c r="I42" s="222"/>
    </row>
    <row r="43" spans="1:9" hidden="1">
      <c r="A43" s="100">
        <v>1717</v>
      </c>
      <c r="B43" s="100">
        <v>11374</v>
      </c>
      <c r="C43" s="100">
        <v>51</v>
      </c>
      <c r="D43" s="101" t="s">
        <v>386</v>
      </c>
      <c r="E43" s="100">
        <v>1</v>
      </c>
      <c r="F43" s="102" t="s">
        <v>344</v>
      </c>
      <c r="G43" s="109">
        <v>22.97</v>
      </c>
      <c r="H43" s="104" t="s">
        <v>345</v>
      </c>
      <c r="I43" s="222"/>
    </row>
    <row r="44" spans="1:9" hidden="1">
      <c r="A44" s="100">
        <v>1717</v>
      </c>
      <c r="B44" s="100">
        <v>11374</v>
      </c>
      <c r="C44" s="100">
        <v>54</v>
      </c>
      <c r="D44" s="101" t="s">
        <v>387</v>
      </c>
      <c r="E44" s="100">
        <v>1</v>
      </c>
      <c r="F44" s="102" t="s">
        <v>344</v>
      </c>
      <c r="G44" s="109">
        <v>19.59</v>
      </c>
      <c r="H44" s="104" t="s">
        <v>345</v>
      </c>
      <c r="I44" s="222"/>
    </row>
    <row r="45" spans="1:9" hidden="1">
      <c r="A45" s="100">
        <v>1717</v>
      </c>
      <c r="B45" s="100">
        <v>11374</v>
      </c>
      <c r="C45" s="100">
        <v>55</v>
      </c>
      <c r="D45" s="101" t="s">
        <v>388</v>
      </c>
      <c r="E45" s="100">
        <v>1</v>
      </c>
      <c r="F45" s="102" t="s">
        <v>344</v>
      </c>
      <c r="G45" s="109">
        <v>30.06</v>
      </c>
      <c r="H45" s="104" t="s">
        <v>345</v>
      </c>
      <c r="I45" s="222"/>
    </row>
    <row r="46" spans="1:9">
      <c r="A46" s="110" t="s">
        <v>389</v>
      </c>
      <c r="B46" s="110" t="s">
        <v>390</v>
      </c>
      <c r="C46" s="110" t="s">
        <v>391</v>
      </c>
      <c r="D46" s="101" t="s">
        <v>392</v>
      </c>
      <c r="E46" s="100">
        <v>1</v>
      </c>
      <c r="F46" s="102" t="s">
        <v>344</v>
      </c>
      <c r="G46" s="109"/>
      <c r="H46" s="104" t="s">
        <v>345</v>
      </c>
      <c r="I46" s="222"/>
    </row>
    <row r="47" spans="1:9">
      <c r="A47" s="110" t="s">
        <v>389</v>
      </c>
      <c r="B47" s="110" t="s">
        <v>390</v>
      </c>
      <c r="C47" s="110" t="s">
        <v>393</v>
      </c>
      <c r="D47" s="101" t="s">
        <v>394</v>
      </c>
      <c r="E47" s="100">
        <v>3</v>
      </c>
      <c r="F47" s="102" t="s">
        <v>344</v>
      </c>
      <c r="G47" s="109"/>
      <c r="H47" s="104" t="s">
        <v>345</v>
      </c>
      <c r="I47" s="222"/>
    </row>
    <row r="48" spans="1:9">
      <c r="A48" s="110" t="s">
        <v>389</v>
      </c>
      <c r="B48" s="110" t="s">
        <v>390</v>
      </c>
      <c r="C48" s="110" t="s">
        <v>395</v>
      </c>
      <c r="D48" s="101" t="s">
        <v>396</v>
      </c>
      <c r="E48" s="100">
        <v>1</v>
      </c>
      <c r="F48" s="102" t="s">
        <v>344</v>
      </c>
      <c r="G48" s="109"/>
      <c r="H48" s="104" t="s">
        <v>345</v>
      </c>
      <c r="I48" s="222"/>
    </row>
    <row r="49" spans="1:9">
      <c r="A49" s="110" t="s">
        <v>389</v>
      </c>
      <c r="B49" s="110" t="s">
        <v>390</v>
      </c>
      <c r="C49" s="110" t="s">
        <v>397</v>
      </c>
      <c r="D49" s="101" t="s">
        <v>398</v>
      </c>
      <c r="E49" s="100">
        <v>1</v>
      </c>
      <c r="F49" s="102" t="s">
        <v>344</v>
      </c>
      <c r="G49" s="109"/>
      <c r="H49" s="104" t="s">
        <v>345</v>
      </c>
      <c r="I49" s="222"/>
    </row>
    <row r="50" spans="1:9" hidden="1">
      <c r="A50" s="110" t="s">
        <v>389</v>
      </c>
      <c r="B50" s="110" t="s">
        <v>390</v>
      </c>
      <c r="C50" s="110" t="s">
        <v>399</v>
      </c>
      <c r="D50" s="101" t="s">
        <v>400</v>
      </c>
      <c r="E50" s="100">
        <v>1</v>
      </c>
      <c r="F50" s="102" t="s">
        <v>344</v>
      </c>
      <c r="G50" s="109"/>
      <c r="H50" s="104" t="s">
        <v>345</v>
      </c>
      <c r="I50" s="222"/>
    </row>
    <row r="51" spans="1:9" hidden="1">
      <c r="A51" s="110" t="s">
        <v>389</v>
      </c>
      <c r="B51" s="110" t="s">
        <v>390</v>
      </c>
      <c r="C51" s="110" t="s">
        <v>401</v>
      </c>
      <c r="D51" s="101" t="s">
        <v>402</v>
      </c>
      <c r="E51" s="100">
        <v>1</v>
      </c>
      <c r="F51" s="102" t="s">
        <v>344</v>
      </c>
      <c r="G51" s="109"/>
      <c r="H51" s="104" t="s">
        <v>345</v>
      </c>
      <c r="I51" s="222"/>
    </row>
    <row r="52" spans="1:9" hidden="1">
      <c r="A52" s="110" t="s">
        <v>389</v>
      </c>
      <c r="B52" s="110" t="s">
        <v>390</v>
      </c>
      <c r="C52" s="110" t="s">
        <v>403</v>
      </c>
      <c r="D52" s="101" t="s">
        <v>404</v>
      </c>
      <c r="E52" s="100">
        <v>1</v>
      </c>
      <c r="F52" s="102" t="s">
        <v>344</v>
      </c>
      <c r="G52" s="109"/>
      <c r="H52" s="104" t="s">
        <v>345</v>
      </c>
      <c r="I52" s="222"/>
    </row>
    <row r="53" spans="1:9" hidden="1">
      <c r="A53" s="110" t="s">
        <v>389</v>
      </c>
      <c r="B53" s="110" t="s">
        <v>390</v>
      </c>
      <c r="C53" s="110" t="s">
        <v>405</v>
      </c>
      <c r="D53" s="101" t="s">
        <v>406</v>
      </c>
      <c r="E53" s="100">
        <v>1</v>
      </c>
      <c r="F53" s="102" t="s">
        <v>344</v>
      </c>
      <c r="G53" s="109"/>
      <c r="H53" s="104" t="s">
        <v>345</v>
      </c>
      <c r="I53" s="222"/>
    </row>
    <row r="54" spans="1:9" hidden="1">
      <c r="A54" s="110" t="s">
        <v>389</v>
      </c>
      <c r="B54" s="110" t="s">
        <v>390</v>
      </c>
      <c r="C54" s="110" t="s">
        <v>407</v>
      </c>
      <c r="D54" s="101" t="s">
        <v>408</v>
      </c>
      <c r="E54" s="100">
        <v>1</v>
      </c>
      <c r="F54" s="102" t="s">
        <v>344</v>
      </c>
      <c r="G54" s="109"/>
      <c r="H54" s="104" t="s">
        <v>345</v>
      </c>
      <c r="I54" s="222"/>
    </row>
    <row r="55" spans="1:9" hidden="1">
      <c r="A55" s="110" t="s">
        <v>389</v>
      </c>
      <c r="B55" s="110" t="s">
        <v>390</v>
      </c>
      <c r="C55" s="110" t="s">
        <v>409</v>
      </c>
      <c r="D55" s="101" t="s">
        <v>410</v>
      </c>
      <c r="E55" s="100">
        <v>1</v>
      </c>
      <c r="F55" s="102" t="s">
        <v>344</v>
      </c>
      <c r="G55" s="109"/>
      <c r="H55" s="104" t="s">
        <v>345</v>
      </c>
      <c r="I55" s="222"/>
    </row>
    <row r="56" spans="1:9" hidden="1">
      <c r="A56" s="110" t="s">
        <v>389</v>
      </c>
      <c r="B56" s="110" t="s">
        <v>390</v>
      </c>
      <c r="C56" s="110" t="s">
        <v>411</v>
      </c>
      <c r="D56" s="101" t="s">
        <v>412</v>
      </c>
      <c r="E56" s="108">
        <v>0</v>
      </c>
      <c r="F56" s="102" t="s">
        <v>344</v>
      </c>
      <c r="G56" s="109"/>
      <c r="H56" s="104" t="s">
        <v>345</v>
      </c>
      <c r="I56" s="222"/>
    </row>
    <row r="57" spans="1:9" hidden="1">
      <c r="A57" s="110" t="s">
        <v>389</v>
      </c>
      <c r="B57" s="110" t="s">
        <v>390</v>
      </c>
      <c r="C57" s="110" t="s">
        <v>413</v>
      </c>
      <c r="D57" s="101" t="s">
        <v>414</v>
      </c>
      <c r="E57" s="100">
        <v>1</v>
      </c>
      <c r="F57" s="102" t="s">
        <v>344</v>
      </c>
      <c r="G57" s="109"/>
      <c r="H57" s="104" t="s">
        <v>345</v>
      </c>
      <c r="I57" s="222"/>
    </row>
    <row r="58" spans="1:9" hidden="1">
      <c r="A58" s="110" t="s">
        <v>389</v>
      </c>
      <c r="B58" s="110" t="s">
        <v>390</v>
      </c>
      <c r="C58" s="110" t="s">
        <v>415</v>
      </c>
      <c r="D58" s="101" t="s">
        <v>416</v>
      </c>
      <c r="E58" s="100">
        <v>1</v>
      </c>
      <c r="F58" s="102" t="s">
        <v>344</v>
      </c>
      <c r="G58" s="109"/>
      <c r="H58" s="104" t="s">
        <v>345</v>
      </c>
      <c r="I58" s="222"/>
    </row>
    <row r="59" spans="1:9" hidden="1">
      <c r="A59" s="110" t="s">
        <v>389</v>
      </c>
      <c r="B59" s="110" t="s">
        <v>390</v>
      </c>
      <c r="C59" s="110" t="s">
        <v>417</v>
      </c>
      <c r="D59" s="101" t="s">
        <v>418</v>
      </c>
      <c r="E59" s="100">
        <v>1</v>
      </c>
      <c r="F59" s="102" t="s">
        <v>344</v>
      </c>
      <c r="G59" s="109"/>
      <c r="H59" s="104" t="s">
        <v>345</v>
      </c>
      <c r="I59" s="222"/>
    </row>
    <row r="60" spans="1:9" ht="15" customHeight="1">
      <c r="A60" s="100">
        <v>1717</v>
      </c>
      <c r="B60" s="111" t="s">
        <v>419</v>
      </c>
      <c r="C60" s="111" t="s">
        <v>420</v>
      </c>
      <c r="D60" s="112" t="s">
        <v>421</v>
      </c>
      <c r="E60" s="113">
        <v>1</v>
      </c>
      <c r="F60" s="102" t="s">
        <v>344</v>
      </c>
      <c r="G60" s="103">
        <v>15.5</v>
      </c>
      <c r="H60" s="104" t="s">
        <v>422</v>
      </c>
      <c r="I60" s="223" t="s">
        <v>346</v>
      </c>
    </row>
    <row r="61" spans="1:9" ht="15" customHeight="1">
      <c r="A61" s="100">
        <v>1717</v>
      </c>
      <c r="B61" s="111" t="s">
        <v>419</v>
      </c>
      <c r="C61" s="111" t="s">
        <v>423</v>
      </c>
      <c r="D61" s="112" t="s">
        <v>424</v>
      </c>
      <c r="E61" s="113">
        <v>1</v>
      </c>
      <c r="F61" s="102" t="s">
        <v>344</v>
      </c>
      <c r="G61" s="103">
        <v>15.5</v>
      </c>
      <c r="H61" s="104" t="s">
        <v>422</v>
      </c>
      <c r="I61" s="223"/>
    </row>
    <row r="62" spans="1:9" ht="15" customHeight="1">
      <c r="A62" s="100">
        <v>1717</v>
      </c>
      <c r="B62" s="111" t="s">
        <v>419</v>
      </c>
      <c r="C62" s="111" t="s">
        <v>425</v>
      </c>
      <c r="D62" s="112" t="s">
        <v>426</v>
      </c>
      <c r="E62" s="113">
        <v>22</v>
      </c>
      <c r="F62" s="104" t="s">
        <v>344</v>
      </c>
      <c r="G62" s="103">
        <v>18.7</v>
      </c>
      <c r="H62" s="104" t="s">
        <v>422</v>
      </c>
      <c r="I62" s="223"/>
    </row>
    <row r="63" spans="1:9" ht="15" customHeight="1">
      <c r="A63" s="100">
        <v>1717</v>
      </c>
      <c r="B63" s="111" t="s">
        <v>427</v>
      </c>
      <c r="C63" s="111" t="s">
        <v>428</v>
      </c>
      <c r="D63" s="112" t="s">
        <v>429</v>
      </c>
      <c r="E63" s="113">
        <v>1</v>
      </c>
      <c r="F63" s="102" t="s">
        <v>344</v>
      </c>
      <c r="G63" s="103">
        <v>49.6</v>
      </c>
      <c r="H63" s="104" t="s">
        <v>422</v>
      </c>
      <c r="I63" s="223"/>
    </row>
    <row r="64" spans="1:9" ht="15" customHeight="1">
      <c r="A64" s="100">
        <v>1717</v>
      </c>
      <c r="B64" s="111" t="s">
        <v>427</v>
      </c>
      <c r="C64" s="111" t="s">
        <v>430</v>
      </c>
      <c r="D64" s="112" t="s">
        <v>431</v>
      </c>
      <c r="E64" s="113">
        <v>1</v>
      </c>
      <c r="F64" s="102" t="s">
        <v>344</v>
      </c>
      <c r="G64" s="103">
        <v>17.3</v>
      </c>
      <c r="H64" s="104" t="s">
        <v>422</v>
      </c>
      <c r="I64" s="223"/>
    </row>
    <row r="65" spans="1:9" ht="15" customHeight="1">
      <c r="A65" s="100">
        <v>1717</v>
      </c>
      <c r="B65" s="111">
        <v>19906</v>
      </c>
      <c r="C65" s="114" t="s">
        <v>432</v>
      </c>
      <c r="D65" s="112" t="s">
        <v>433</v>
      </c>
      <c r="E65" s="113">
        <v>1</v>
      </c>
      <c r="F65" s="102" t="s">
        <v>344</v>
      </c>
      <c r="G65" s="103">
        <v>99.9</v>
      </c>
      <c r="H65" s="104" t="s">
        <v>422</v>
      </c>
      <c r="I65" s="223"/>
    </row>
    <row r="66" spans="1:9" ht="15" customHeight="1">
      <c r="A66" s="100">
        <v>1717</v>
      </c>
      <c r="B66" s="111">
        <v>19906</v>
      </c>
      <c r="C66" s="111">
        <v>120</v>
      </c>
      <c r="D66" s="112" t="s">
        <v>433</v>
      </c>
      <c r="E66" s="113">
        <v>1</v>
      </c>
      <c r="F66" s="102" t="s">
        <v>344</v>
      </c>
      <c r="G66" s="103">
        <v>94.49</v>
      </c>
      <c r="H66" s="104" t="s">
        <v>422</v>
      </c>
      <c r="I66" s="223"/>
    </row>
    <row r="67" spans="1:9" ht="15" customHeight="1">
      <c r="A67" s="100">
        <v>1717</v>
      </c>
      <c r="B67" s="111">
        <v>19906</v>
      </c>
      <c r="C67" s="111">
        <v>128</v>
      </c>
      <c r="D67" s="112" t="s">
        <v>433</v>
      </c>
      <c r="E67" s="113">
        <v>1</v>
      </c>
      <c r="F67" s="102" t="s">
        <v>344</v>
      </c>
      <c r="G67" s="103">
        <v>98.85</v>
      </c>
      <c r="H67" s="104" t="s">
        <v>422</v>
      </c>
      <c r="I67" s="223"/>
    </row>
    <row r="68" spans="1:9" ht="15" customHeight="1">
      <c r="A68" s="100">
        <v>1717</v>
      </c>
      <c r="B68" s="111">
        <v>19906</v>
      </c>
      <c r="C68" s="111">
        <v>179</v>
      </c>
      <c r="D68" s="112" t="s">
        <v>433</v>
      </c>
      <c r="E68" s="113">
        <v>1</v>
      </c>
      <c r="F68" s="102" t="s">
        <v>344</v>
      </c>
      <c r="G68" s="103">
        <v>94.49</v>
      </c>
      <c r="H68" s="104" t="s">
        <v>422</v>
      </c>
      <c r="I68" s="223"/>
    </row>
    <row r="69" spans="1:9">
      <c r="A69" s="100">
        <v>1717</v>
      </c>
      <c r="B69" s="111">
        <v>12924</v>
      </c>
      <c r="C69" s="111">
        <v>39</v>
      </c>
      <c r="D69" s="112" t="s">
        <v>434</v>
      </c>
      <c r="E69" s="113">
        <v>3</v>
      </c>
      <c r="F69" s="105" t="s">
        <v>344</v>
      </c>
      <c r="G69" s="103">
        <v>78.959999999999994</v>
      </c>
      <c r="H69" s="104" t="s">
        <v>422</v>
      </c>
      <c r="I69" s="223"/>
    </row>
    <row r="70" spans="1:9">
      <c r="A70" s="100">
        <v>1717</v>
      </c>
      <c r="B70" s="111">
        <v>24860</v>
      </c>
      <c r="C70" s="111">
        <v>22</v>
      </c>
      <c r="D70" s="112" t="s">
        <v>435</v>
      </c>
      <c r="E70" s="113">
        <v>1</v>
      </c>
      <c r="F70" s="105" t="s">
        <v>344</v>
      </c>
      <c r="G70" s="103">
        <v>5</v>
      </c>
      <c r="H70" s="104" t="s">
        <v>422</v>
      </c>
      <c r="I70" s="223"/>
    </row>
    <row r="71" spans="1:9">
      <c r="A71" s="100">
        <v>1717</v>
      </c>
      <c r="B71" s="115">
        <v>16203</v>
      </c>
      <c r="C71" s="115">
        <v>21</v>
      </c>
      <c r="D71" s="116" t="s">
        <v>436</v>
      </c>
      <c r="E71" s="115">
        <f>20-19</f>
        <v>1</v>
      </c>
      <c r="F71" s="102" t="s">
        <v>344</v>
      </c>
      <c r="G71" s="109">
        <v>8.8000000000000007</v>
      </c>
      <c r="H71" s="104" t="s">
        <v>345</v>
      </c>
      <c r="I71" s="223" t="s">
        <v>437</v>
      </c>
    </row>
    <row r="72" spans="1:9">
      <c r="A72" s="100">
        <v>1717</v>
      </c>
      <c r="B72" s="115">
        <v>16203</v>
      </c>
      <c r="C72" s="115">
        <v>22</v>
      </c>
      <c r="D72" s="116" t="s">
        <v>438</v>
      </c>
      <c r="E72" s="115">
        <v>4</v>
      </c>
      <c r="F72" s="102" t="s">
        <v>344</v>
      </c>
      <c r="G72" s="109">
        <v>37.200000000000003</v>
      </c>
      <c r="H72" s="104" t="s">
        <v>345</v>
      </c>
      <c r="I72" s="223"/>
    </row>
    <row r="73" spans="1:9">
      <c r="A73" s="100">
        <v>1717</v>
      </c>
      <c r="B73" s="115">
        <v>16203</v>
      </c>
      <c r="C73" s="115">
        <v>23</v>
      </c>
      <c r="D73" s="116" t="s">
        <v>439</v>
      </c>
      <c r="E73" s="115">
        <v>11</v>
      </c>
      <c r="F73" s="102" t="s">
        <v>344</v>
      </c>
      <c r="G73" s="109">
        <v>116.6</v>
      </c>
      <c r="H73" s="104" t="s">
        <v>345</v>
      </c>
      <c r="I73" s="223"/>
    </row>
    <row r="74" spans="1:9">
      <c r="A74" s="100">
        <v>1717</v>
      </c>
      <c r="B74" s="115">
        <v>16203</v>
      </c>
      <c r="C74" s="115">
        <v>25</v>
      </c>
      <c r="D74" s="116" t="s">
        <v>440</v>
      </c>
      <c r="E74" s="115">
        <v>4</v>
      </c>
      <c r="F74" s="102" t="s">
        <v>344</v>
      </c>
      <c r="G74" s="109">
        <v>72.8</v>
      </c>
      <c r="H74" s="104" t="s">
        <v>345</v>
      </c>
      <c r="I74" s="223"/>
    </row>
    <row r="75" spans="1:9">
      <c r="A75" s="100">
        <v>1717</v>
      </c>
      <c r="B75" s="115">
        <v>16203</v>
      </c>
      <c r="C75" s="115">
        <v>26</v>
      </c>
      <c r="D75" s="116" t="s">
        <v>441</v>
      </c>
      <c r="E75" s="115">
        <v>3</v>
      </c>
      <c r="F75" s="102" t="s">
        <v>344</v>
      </c>
      <c r="G75" s="109">
        <v>58.5</v>
      </c>
      <c r="H75" s="104" t="s">
        <v>345</v>
      </c>
      <c r="I75" s="223"/>
    </row>
    <row r="76" spans="1:9">
      <c r="A76" s="100">
        <v>1717</v>
      </c>
      <c r="B76" s="100">
        <v>16379</v>
      </c>
      <c r="C76" s="100">
        <v>1</v>
      </c>
      <c r="D76" s="101" t="s">
        <v>442</v>
      </c>
      <c r="E76" s="100">
        <f>2-1</f>
        <v>1</v>
      </c>
      <c r="F76" s="102" t="s">
        <v>344</v>
      </c>
      <c r="G76" s="102">
        <v>25.134</v>
      </c>
      <c r="H76" s="104" t="s">
        <v>345</v>
      </c>
      <c r="I76" s="223"/>
    </row>
    <row r="77" spans="1:9">
      <c r="A77" s="100">
        <v>1717</v>
      </c>
      <c r="B77" s="100">
        <v>16379</v>
      </c>
      <c r="C77" s="100">
        <v>4</v>
      </c>
      <c r="D77" s="101" t="s">
        <v>443</v>
      </c>
      <c r="E77" s="100">
        <f>10-1</f>
        <v>9</v>
      </c>
      <c r="F77" s="102" t="s">
        <v>344</v>
      </c>
      <c r="G77" s="102">
        <v>150.70500000000001</v>
      </c>
      <c r="H77" s="104" t="s">
        <v>345</v>
      </c>
      <c r="I77" s="223"/>
    </row>
    <row r="78" spans="1:9">
      <c r="A78" s="100">
        <v>1717</v>
      </c>
      <c r="B78" s="100">
        <v>16379</v>
      </c>
      <c r="C78" s="100">
        <v>5</v>
      </c>
      <c r="D78" s="101" t="s">
        <v>444</v>
      </c>
      <c r="E78" s="100">
        <v>6</v>
      </c>
      <c r="F78" s="102" t="s">
        <v>344</v>
      </c>
      <c r="G78" s="102">
        <v>104.31</v>
      </c>
      <c r="H78" s="104" t="s">
        <v>345</v>
      </c>
      <c r="I78" s="223"/>
    </row>
    <row r="79" spans="1:9" hidden="1">
      <c r="A79" s="100">
        <v>1717</v>
      </c>
      <c r="B79" s="100">
        <v>16379</v>
      </c>
      <c r="C79" s="100">
        <v>6</v>
      </c>
      <c r="D79" s="101" t="s">
        <v>445</v>
      </c>
      <c r="E79" s="100">
        <v>44</v>
      </c>
      <c r="F79" s="102" t="s">
        <v>344</v>
      </c>
      <c r="G79" s="102">
        <v>189.5</v>
      </c>
      <c r="H79" s="104" t="s">
        <v>345</v>
      </c>
      <c r="I79" s="223"/>
    </row>
    <row r="80" spans="1:9" hidden="1">
      <c r="A80" s="100">
        <v>1717</v>
      </c>
      <c r="B80" s="100">
        <v>16379</v>
      </c>
      <c r="C80" s="100">
        <v>9</v>
      </c>
      <c r="D80" s="101" t="s">
        <v>446</v>
      </c>
      <c r="E80" s="100">
        <v>7</v>
      </c>
      <c r="F80" s="102" t="s">
        <v>344</v>
      </c>
      <c r="G80" s="102">
        <v>94.885000000000005</v>
      </c>
      <c r="H80" s="104" t="s">
        <v>345</v>
      </c>
      <c r="I80" s="223"/>
    </row>
    <row r="81" spans="1:9" hidden="1">
      <c r="A81" s="100">
        <v>1717</v>
      </c>
      <c r="B81" s="100">
        <v>16379</v>
      </c>
      <c r="C81" s="100">
        <v>10</v>
      </c>
      <c r="D81" s="101" t="s">
        <v>447</v>
      </c>
      <c r="E81" s="100">
        <v>1</v>
      </c>
      <c r="F81" s="102" t="s">
        <v>344</v>
      </c>
      <c r="G81" s="102">
        <v>13.935</v>
      </c>
      <c r="H81" s="104" t="s">
        <v>345</v>
      </c>
      <c r="I81" s="223"/>
    </row>
    <row r="82" spans="1:9" hidden="1">
      <c r="A82" s="100">
        <v>1717</v>
      </c>
      <c r="B82" s="100">
        <v>16379</v>
      </c>
      <c r="C82" s="100">
        <v>16</v>
      </c>
      <c r="D82" s="101" t="s">
        <v>448</v>
      </c>
      <c r="E82" s="100">
        <v>1</v>
      </c>
      <c r="F82" s="102" t="s">
        <v>344</v>
      </c>
      <c r="G82" s="103">
        <v>16.725000000000001</v>
      </c>
      <c r="H82" s="104" t="s">
        <v>345</v>
      </c>
      <c r="I82" s="223"/>
    </row>
    <row r="83" spans="1:9" hidden="1">
      <c r="A83" s="100">
        <v>1717</v>
      </c>
      <c r="B83" s="100">
        <v>16379</v>
      </c>
      <c r="C83" s="100">
        <v>39</v>
      </c>
      <c r="D83" s="101" t="s">
        <v>449</v>
      </c>
      <c r="E83" s="100">
        <v>1</v>
      </c>
      <c r="F83" s="102" t="s">
        <v>344</v>
      </c>
      <c r="G83" s="103">
        <v>17.832999999999998</v>
      </c>
      <c r="H83" s="104" t="s">
        <v>345</v>
      </c>
      <c r="I83" s="223"/>
    </row>
    <row r="84" spans="1:9" hidden="1">
      <c r="A84" s="100">
        <v>1717</v>
      </c>
      <c r="B84" s="100">
        <v>16379</v>
      </c>
      <c r="C84" s="100">
        <v>40</v>
      </c>
      <c r="D84" s="101" t="s">
        <v>450</v>
      </c>
      <c r="E84" s="100">
        <v>1</v>
      </c>
      <c r="F84" s="102" t="s">
        <v>344</v>
      </c>
      <c r="G84" s="103">
        <v>16.875</v>
      </c>
      <c r="H84" s="104" t="s">
        <v>345</v>
      </c>
      <c r="I84" s="223"/>
    </row>
    <row r="85" spans="1:9" hidden="1">
      <c r="A85" s="100">
        <v>1717</v>
      </c>
      <c r="B85" s="100">
        <v>16379</v>
      </c>
      <c r="C85" s="100">
        <v>46</v>
      </c>
      <c r="D85" s="101" t="s">
        <v>451</v>
      </c>
      <c r="E85" s="100">
        <v>1</v>
      </c>
      <c r="F85" s="102" t="s">
        <v>344</v>
      </c>
      <c r="G85" s="103">
        <v>13.79</v>
      </c>
      <c r="H85" s="104" t="s">
        <v>345</v>
      </c>
      <c r="I85" s="223"/>
    </row>
    <row r="86" spans="1:9" hidden="1">
      <c r="A86" s="100">
        <v>1717</v>
      </c>
      <c r="B86" s="100">
        <v>16379</v>
      </c>
      <c r="C86" s="100">
        <v>47</v>
      </c>
      <c r="D86" s="101" t="s">
        <v>452</v>
      </c>
      <c r="E86" s="100">
        <v>1</v>
      </c>
      <c r="F86" s="102" t="s">
        <v>344</v>
      </c>
      <c r="G86" s="103">
        <v>14.045</v>
      </c>
      <c r="H86" s="104" t="s">
        <v>345</v>
      </c>
      <c r="I86" s="223"/>
    </row>
    <row r="87" spans="1:9" hidden="1">
      <c r="A87" s="100">
        <v>1717</v>
      </c>
      <c r="B87" s="100">
        <v>16379</v>
      </c>
      <c r="C87" s="100">
        <v>83</v>
      </c>
      <c r="D87" s="101" t="s">
        <v>453</v>
      </c>
      <c r="E87" s="100">
        <v>1</v>
      </c>
      <c r="F87" s="102" t="s">
        <v>344</v>
      </c>
      <c r="G87" s="103">
        <v>13.69</v>
      </c>
      <c r="H87" s="104" t="s">
        <v>345</v>
      </c>
      <c r="I87" s="223"/>
    </row>
    <row r="88" spans="1:9" hidden="1">
      <c r="A88" s="68"/>
      <c r="B88" s="68"/>
      <c r="C88" s="68"/>
      <c r="D88" s="68"/>
      <c r="E88" s="68"/>
      <c r="F88" s="68"/>
      <c r="G88" s="68"/>
      <c r="H88" s="104"/>
      <c r="I88" s="64"/>
    </row>
    <row r="91" spans="1:9">
      <c r="A91" s="54" t="s">
        <v>454</v>
      </c>
      <c r="E91" s="54"/>
      <c r="F91" s="54"/>
      <c r="G91" s="54"/>
      <c r="H91" s="54"/>
    </row>
    <row r="92" spans="1:9" ht="35.25" customHeight="1">
      <c r="A92" s="96">
        <v>1</v>
      </c>
      <c r="B92" s="184" t="s">
        <v>455</v>
      </c>
      <c r="C92" s="184"/>
      <c r="D92" s="184"/>
    </row>
    <row r="93" spans="1:9">
      <c r="B93" s="182"/>
      <c r="C93" s="182"/>
      <c r="D93" s="182"/>
    </row>
  </sheetData>
  <mergeCells count="6">
    <mergeCell ref="B93:D93"/>
    <mergeCell ref="E1:G1"/>
    <mergeCell ref="I3:I59"/>
    <mergeCell ref="I60:I70"/>
    <mergeCell ref="I71:I87"/>
    <mergeCell ref="B92:D92"/>
  </mergeCells>
  <pageMargins left="0.70866141732283472" right="0.70866141732283472" top="0.74803149606299213" bottom="0.74803149606299213" header="0.31496062992125984" footer="0.31496062992125984"/>
  <pageSetup paperSize="9" scale="83"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2:I9"/>
  <sheetViews>
    <sheetView workbookViewId="0">
      <selection activeCell="F8" sqref="F8"/>
    </sheetView>
  </sheetViews>
  <sheetFormatPr defaultRowHeight="14.5"/>
  <cols>
    <col min="1" max="1" width="6.26953125" style="96" customWidth="1"/>
    <col min="2" max="2" width="7.36328125" customWidth="1"/>
    <col min="3" max="3" width="6.1796875" style="96" customWidth="1"/>
    <col min="4" max="4" width="27.26953125" customWidth="1"/>
    <col min="5" max="5" width="6.54296875" style="96" customWidth="1"/>
    <col min="6" max="6" width="14.08984375" style="96" customWidth="1"/>
    <col min="7" max="7" width="8.6328125" style="96" customWidth="1"/>
    <col min="8" max="8" width="32.453125" customWidth="1"/>
    <col min="9" max="9" width="16.26953125" customWidth="1"/>
  </cols>
  <sheetData>
    <row r="2" spans="1:9" ht="27" customHeight="1">
      <c r="A2" s="98" t="s">
        <v>336</v>
      </c>
      <c r="B2" s="98" t="s">
        <v>337</v>
      </c>
      <c r="C2" s="98" t="s">
        <v>338</v>
      </c>
      <c r="D2" s="98" t="s">
        <v>339</v>
      </c>
      <c r="E2" s="98" t="s">
        <v>340</v>
      </c>
      <c r="F2" s="99" t="s">
        <v>341</v>
      </c>
      <c r="G2" s="99" t="s">
        <v>489</v>
      </c>
      <c r="H2" s="99" t="s">
        <v>15</v>
      </c>
      <c r="I2" s="99" t="s">
        <v>342</v>
      </c>
    </row>
    <row r="3" spans="1:9">
      <c r="A3" s="36">
        <v>1717</v>
      </c>
      <c r="B3" s="68">
        <v>16203</v>
      </c>
      <c r="C3" s="36">
        <v>20</v>
      </c>
      <c r="D3" s="117" t="s">
        <v>456</v>
      </c>
      <c r="E3" s="36">
        <v>90</v>
      </c>
      <c r="F3" s="36" t="s">
        <v>344</v>
      </c>
      <c r="G3" s="36">
        <v>954</v>
      </c>
      <c r="H3" s="68" t="s">
        <v>457</v>
      </c>
      <c r="I3" s="224" t="s">
        <v>346</v>
      </c>
    </row>
    <row r="4" spans="1:9">
      <c r="A4" s="36">
        <v>1717</v>
      </c>
      <c r="B4" s="68">
        <v>16203</v>
      </c>
      <c r="C4" s="36">
        <v>23</v>
      </c>
      <c r="D4" s="118" t="s">
        <v>439</v>
      </c>
      <c r="E4" s="36">
        <v>75</v>
      </c>
      <c r="F4" s="36" t="s">
        <v>344</v>
      </c>
      <c r="G4" s="36">
        <v>795</v>
      </c>
      <c r="H4" s="68" t="s">
        <v>457</v>
      </c>
      <c r="I4" s="224"/>
    </row>
    <row r="5" spans="1:9">
      <c r="A5" s="36">
        <v>1717</v>
      </c>
      <c r="B5" s="68">
        <v>17504</v>
      </c>
      <c r="C5" s="36">
        <v>12</v>
      </c>
      <c r="D5" s="68" t="s">
        <v>458</v>
      </c>
      <c r="E5" s="36">
        <v>1</v>
      </c>
      <c r="F5" s="36" t="s">
        <v>344</v>
      </c>
      <c r="G5" s="36">
        <v>137.72999999999999</v>
      </c>
      <c r="H5" s="68" t="s">
        <v>459</v>
      </c>
      <c r="I5" s="224"/>
    </row>
    <row r="6" spans="1:9">
      <c r="A6" s="36">
        <v>1716</v>
      </c>
      <c r="B6" s="68">
        <v>11074</v>
      </c>
      <c r="C6" s="36">
        <v>2</v>
      </c>
      <c r="D6" s="101" t="s">
        <v>343</v>
      </c>
      <c r="E6" s="36">
        <v>1</v>
      </c>
      <c r="F6" s="36" t="s">
        <v>344</v>
      </c>
      <c r="G6" s="36">
        <v>14.1</v>
      </c>
      <c r="H6" s="68" t="s">
        <v>460</v>
      </c>
      <c r="I6" s="224"/>
    </row>
    <row r="7" spans="1:9">
      <c r="A7" s="36">
        <v>1717</v>
      </c>
      <c r="B7" s="68"/>
      <c r="C7" s="36"/>
      <c r="D7" s="68" t="s">
        <v>461</v>
      </c>
      <c r="E7" s="36">
        <v>20</v>
      </c>
      <c r="F7" s="36" t="s">
        <v>462</v>
      </c>
      <c r="G7" s="36"/>
      <c r="H7" s="68" t="s">
        <v>463</v>
      </c>
      <c r="I7" s="224"/>
    </row>
    <row r="8" spans="1:9" ht="43.5">
      <c r="A8" s="36">
        <v>1717</v>
      </c>
      <c r="B8" s="119">
        <v>45802</v>
      </c>
      <c r="C8" s="36">
        <v>3</v>
      </c>
      <c r="D8" s="120" t="s">
        <v>464</v>
      </c>
      <c r="E8" s="36">
        <v>1</v>
      </c>
      <c r="F8" s="60" t="s">
        <v>465</v>
      </c>
      <c r="G8" s="36"/>
      <c r="H8" s="121" t="s">
        <v>466</v>
      </c>
      <c r="I8" s="224"/>
    </row>
    <row r="9" spans="1:9" ht="43.5">
      <c r="A9" s="36">
        <v>1717</v>
      </c>
      <c r="B9" s="119">
        <v>24860</v>
      </c>
      <c r="C9" s="36">
        <v>62</v>
      </c>
      <c r="D9" s="68" t="s">
        <v>467</v>
      </c>
      <c r="E9" s="36">
        <v>1</v>
      </c>
      <c r="F9" s="60" t="s">
        <v>468</v>
      </c>
      <c r="G9" s="36"/>
      <c r="H9" s="121" t="s">
        <v>469</v>
      </c>
      <c r="I9" s="68"/>
    </row>
  </sheetData>
  <mergeCells count="1">
    <mergeCell ref="I3:I8"/>
  </mergeCell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2:H18"/>
  <sheetViews>
    <sheetView tabSelected="1" zoomScale="85" zoomScaleNormal="85" workbookViewId="0">
      <selection activeCell="B8" sqref="B8"/>
    </sheetView>
  </sheetViews>
  <sheetFormatPr defaultRowHeight="14.5"/>
  <cols>
    <col min="1" max="3" width="9.1796875" style="96"/>
    <col min="4" max="4" width="31.26953125" customWidth="1"/>
    <col min="5" max="6" width="9.1796875" style="96"/>
    <col min="7" max="7" width="22.7265625" style="96" customWidth="1"/>
    <col min="8" max="8" width="29.453125" style="96" customWidth="1"/>
  </cols>
  <sheetData>
    <row r="2" spans="1:8">
      <c r="A2" s="98" t="s">
        <v>336</v>
      </c>
      <c r="B2" s="98" t="s">
        <v>337</v>
      </c>
      <c r="C2" s="98" t="s">
        <v>338</v>
      </c>
      <c r="D2" s="98" t="s">
        <v>339</v>
      </c>
      <c r="E2" s="98" t="s">
        <v>340</v>
      </c>
      <c r="F2" s="99" t="s">
        <v>341</v>
      </c>
      <c r="G2" s="99" t="s">
        <v>15</v>
      </c>
      <c r="H2" s="99" t="s">
        <v>470</v>
      </c>
    </row>
    <row r="3" spans="1:8" ht="15" customHeight="1">
      <c r="A3" s="36">
        <v>1717</v>
      </c>
      <c r="B3" s="60">
        <v>19907</v>
      </c>
      <c r="C3" s="60">
        <v>77</v>
      </c>
      <c r="D3" s="64" t="s">
        <v>471</v>
      </c>
      <c r="E3" s="36">
        <v>1</v>
      </c>
      <c r="F3" s="36" t="s">
        <v>472</v>
      </c>
      <c r="G3" s="36"/>
      <c r="H3" s="185" t="s">
        <v>346</v>
      </c>
    </row>
    <row r="4" spans="1:8" ht="29">
      <c r="A4" s="36">
        <v>1717</v>
      </c>
      <c r="B4" s="60">
        <v>24855</v>
      </c>
      <c r="C4" s="60">
        <v>18</v>
      </c>
      <c r="D4" s="64" t="s">
        <v>473</v>
      </c>
      <c r="E4" s="36">
        <v>2</v>
      </c>
      <c r="F4" s="36" t="s">
        <v>472</v>
      </c>
      <c r="G4" s="36"/>
      <c r="H4" s="186"/>
    </row>
    <row r="5" spans="1:8" ht="21" customHeight="1">
      <c r="A5" s="36">
        <v>1717</v>
      </c>
      <c r="B5" s="60">
        <v>43004</v>
      </c>
      <c r="C5" s="60">
        <v>1</v>
      </c>
      <c r="D5" s="64" t="s">
        <v>474</v>
      </c>
      <c r="E5" s="36">
        <v>1</v>
      </c>
      <c r="F5" s="36" t="s">
        <v>472</v>
      </c>
      <c r="G5" s="36"/>
      <c r="H5" s="187"/>
    </row>
    <row r="6" spans="1:8" ht="29">
      <c r="A6" s="36">
        <v>1717</v>
      </c>
      <c r="B6" s="60">
        <v>33021</v>
      </c>
      <c r="C6" s="60">
        <v>1</v>
      </c>
      <c r="D6" s="64" t="s">
        <v>475</v>
      </c>
      <c r="E6" s="36">
        <f>4500-3217</f>
        <v>1283</v>
      </c>
      <c r="F6" s="36" t="s">
        <v>476</v>
      </c>
      <c r="G6" s="36"/>
      <c r="H6" s="100" t="s">
        <v>477</v>
      </c>
    </row>
    <row r="7" spans="1:8" ht="29">
      <c r="A7" s="36">
        <v>1717</v>
      </c>
      <c r="B7" s="60">
        <v>33021</v>
      </c>
      <c r="C7" s="60">
        <v>2</v>
      </c>
      <c r="D7" s="64" t="s">
        <v>475</v>
      </c>
      <c r="E7" s="36">
        <f>3610-1296</f>
        <v>2314</v>
      </c>
      <c r="F7" s="36" t="s">
        <v>476</v>
      </c>
      <c r="G7" s="36"/>
      <c r="H7" s="100" t="s">
        <v>478</v>
      </c>
    </row>
    <row r="8" spans="1:8" ht="29">
      <c r="A8" s="36">
        <v>1717</v>
      </c>
      <c r="B8" s="60">
        <v>33021</v>
      </c>
      <c r="C8" s="60">
        <v>3</v>
      </c>
      <c r="D8" s="64" t="s">
        <v>479</v>
      </c>
      <c r="E8" s="36">
        <v>1340</v>
      </c>
      <c r="F8" s="36" t="s">
        <v>476</v>
      </c>
      <c r="G8" s="36"/>
      <c r="H8" s="100" t="s">
        <v>477</v>
      </c>
    </row>
    <row r="9" spans="1:8" ht="29">
      <c r="A9" s="36">
        <v>1717</v>
      </c>
      <c r="B9" s="60">
        <v>33021</v>
      </c>
      <c r="C9" s="60">
        <v>4</v>
      </c>
      <c r="D9" s="64" t="s">
        <v>479</v>
      </c>
      <c r="E9" s="36">
        <v>260</v>
      </c>
      <c r="F9" s="36" t="s">
        <v>476</v>
      </c>
      <c r="G9" s="36"/>
      <c r="H9" s="100" t="s">
        <v>477</v>
      </c>
    </row>
    <row r="10" spans="1:8" ht="29">
      <c r="A10" s="36">
        <v>1717</v>
      </c>
      <c r="B10" s="60">
        <v>33021</v>
      </c>
      <c r="C10" s="60">
        <v>5</v>
      </c>
      <c r="D10" s="64" t="s">
        <v>480</v>
      </c>
      <c r="E10" s="36">
        <v>14</v>
      </c>
      <c r="F10" s="36" t="s">
        <v>476</v>
      </c>
      <c r="G10" s="36"/>
      <c r="H10" s="100" t="s">
        <v>477</v>
      </c>
    </row>
    <row r="11" spans="1:8" ht="29">
      <c r="A11" s="36">
        <v>1717</v>
      </c>
      <c r="B11" s="60">
        <v>33021</v>
      </c>
      <c r="C11" s="60">
        <v>6</v>
      </c>
      <c r="D11" s="64" t="s">
        <v>481</v>
      </c>
      <c r="E11" s="36">
        <f>37415-3201</f>
        <v>34214</v>
      </c>
      <c r="F11" s="36" t="s">
        <v>476</v>
      </c>
      <c r="G11" s="36"/>
      <c r="H11" s="36" t="s">
        <v>482</v>
      </c>
    </row>
    <row r="12" spans="1:8" ht="29">
      <c r="A12" s="36">
        <v>1717</v>
      </c>
      <c r="B12" s="60">
        <v>33021</v>
      </c>
      <c r="C12" s="60">
        <v>7</v>
      </c>
      <c r="D12" s="64" t="s">
        <v>483</v>
      </c>
      <c r="E12" s="36">
        <f>22315-2198</f>
        <v>20117</v>
      </c>
      <c r="F12" s="36" t="s">
        <v>476</v>
      </c>
      <c r="G12" s="36"/>
      <c r="H12" s="36" t="s">
        <v>482</v>
      </c>
    </row>
    <row r="13" spans="1:8" ht="29">
      <c r="A13" s="36">
        <v>1717</v>
      </c>
      <c r="B13" s="60">
        <v>33021</v>
      </c>
      <c r="C13" s="60">
        <v>8</v>
      </c>
      <c r="D13" s="64" t="s">
        <v>484</v>
      </c>
      <c r="E13" s="36">
        <v>2445</v>
      </c>
      <c r="F13" s="36" t="s">
        <v>476</v>
      </c>
      <c r="G13" s="36"/>
      <c r="H13" s="36" t="s">
        <v>485</v>
      </c>
    </row>
    <row r="14" spans="1:8" ht="29">
      <c r="A14" s="36">
        <v>1717</v>
      </c>
      <c r="B14" s="60">
        <v>33021</v>
      </c>
      <c r="C14" s="60">
        <v>9</v>
      </c>
      <c r="D14" s="64" t="s">
        <v>486</v>
      </c>
      <c r="E14" s="36">
        <f>9875-2220</f>
        <v>7655</v>
      </c>
      <c r="F14" s="36" t="s">
        <v>476</v>
      </c>
      <c r="G14" s="36"/>
      <c r="H14" s="36" t="s">
        <v>482</v>
      </c>
    </row>
    <row r="15" spans="1:8" ht="29" hidden="1">
      <c r="A15" s="36">
        <v>1717</v>
      </c>
      <c r="B15" s="60">
        <v>33221</v>
      </c>
      <c r="C15" s="60">
        <v>1</v>
      </c>
      <c r="D15" s="64" t="s">
        <v>475</v>
      </c>
      <c r="E15" s="36">
        <v>11205</v>
      </c>
      <c r="F15" s="36" t="s">
        <v>476</v>
      </c>
      <c r="G15" s="36"/>
      <c r="H15" s="36" t="s">
        <v>487</v>
      </c>
    </row>
    <row r="16" spans="1:8" ht="29" hidden="1">
      <c r="A16" s="36">
        <v>1717</v>
      </c>
      <c r="B16" s="60">
        <v>33221</v>
      </c>
      <c r="C16" s="60">
        <v>2</v>
      </c>
      <c r="D16" s="64" t="s">
        <v>475</v>
      </c>
      <c r="E16" s="36">
        <v>64035</v>
      </c>
      <c r="F16" s="36" t="s">
        <v>476</v>
      </c>
      <c r="G16" s="36"/>
      <c r="H16" s="36" t="s">
        <v>487</v>
      </c>
    </row>
    <row r="17" spans="1:8" ht="29" hidden="1">
      <c r="A17" s="36">
        <v>1717</v>
      </c>
      <c r="B17" s="60">
        <v>33221</v>
      </c>
      <c r="C17" s="60">
        <v>3</v>
      </c>
      <c r="D17" s="64" t="s">
        <v>480</v>
      </c>
      <c r="E17" s="36">
        <v>29775</v>
      </c>
      <c r="F17" s="36" t="s">
        <v>476</v>
      </c>
      <c r="G17" s="36"/>
      <c r="H17" s="36" t="s">
        <v>482</v>
      </c>
    </row>
    <row r="18" spans="1:8" ht="29" hidden="1">
      <c r="A18" s="36">
        <v>1717</v>
      </c>
      <c r="B18" s="60">
        <v>33221</v>
      </c>
      <c r="C18" s="60">
        <v>4</v>
      </c>
      <c r="D18" s="64" t="s">
        <v>479</v>
      </c>
      <c r="E18" s="36">
        <v>6305</v>
      </c>
      <c r="F18" s="36" t="s">
        <v>476</v>
      </c>
      <c r="G18" s="36"/>
      <c r="H18" s="36" t="s">
        <v>488</v>
      </c>
    </row>
  </sheetData>
  <mergeCells count="1">
    <mergeCell ref="H3:H5"/>
  </mergeCells>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Dynamic HP Joint report</vt:lpstr>
      <vt:lpstr>Hardness Protocols</vt:lpstr>
      <vt:lpstr>HP welder Performance report</vt:lpstr>
      <vt:lpstr>Calibaration of instruments</vt:lpstr>
      <vt:lpstr>Summary sheet of HP joints </vt:lpstr>
      <vt:lpstr>Plan-main boiler &amp; piping</vt:lpstr>
      <vt:lpstr>OPEN ORDER</vt:lpstr>
      <vt:lpstr>MDR &amp; SAR</vt:lpstr>
      <vt:lpstr>REGULAR SUPPLIES </vt:lpstr>
      <vt:lpstr>'Dynamic HP Joint report'!Print_Area</vt:lpstr>
      <vt:lpstr>'OPEN ORDER'!Print_Area</vt:lpstr>
      <vt:lpstr>'Plan-main boiler &amp; piping'!Print_Area</vt:lpstr>
      <vt:lpstr>'Summary sheet of HP joints '!Print_Area</vt:lpstr>
      <vt:lpstr>'OPEN ORDER'!Print_Titles</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BHEL-PSER3</dc:creator>
  <cp:lastModifiedBy>Ashok Kumar</cp:lastModifiedBy>
  <cp:lastPrinted>2020-06-16T11:29:37Z</cp:lastPrinted>
  <dcterms:created xsi:type="dcterms:W3CDTF">2020-05-15T05:57:58Z</dcterms:created>
  <dcterms:modified xsi:type="dcterms:W3CDTF">2020-06-16T11:29:38Z</dcterms:modified>
</cp:coreProperties>
</file>