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Password="8A60" lockStructure="1"/>
  <bookViews>
    <workbookView xWindow="0" yWindow="0" windowWidth="22248" windowHeight="12648" firstSheet="1" activeTab="1"/>
  </bookViews>
  <sheets>
    <sheet name="percent Formula" sheetId="2" state="hidden" r:id="rId1"/>
    <sheet name="PRICE BID" sheetId="3" r:id="rId2"/>
  </sheets>
  <definedNames>
    <definedName name="_xlnm._FilterDatabase" localSheetId="1" hidden="1">'PRICE BID'!$A$10:$G$10</definedName>
    <definedName name="_xlnm.Print_Area" localSheetId="1">'PRICE BID'!$A$1:$E$17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2" l="1"/>
  <c r="A1" i="2" s="1"/>
  <c r="B3" i="2" l="1"/>
  <c r="B4" i="2" s="1"/>
  <c r="B5" i="2" s="1"/>
  <c r="C3" i="2" l="1"/>
  <c r="C4" i="2"/>
  <c r="D4" i="2"/>
  <c r="C5" i="2"/>
  <c r="B6" i="2"/>
  <c r="B7" i="2" l="1"/>
  <c r="D6" i="2"/>
  <c r="C6" i="2"/>
  <c r="B8" i="2" l="1"/>
  <c r="B9" i="2" s="1"/>
  <c r="C9" i="2" s="1"/>
  <c r="C7" i="2"/>
  <c r="D8" i="2" l="1"/>
  <c r="B10" i="2"/>
  <c r="B11" i="2" s="1"/>
  <c r="C11" i="2" s="1"/>
  <c r="C8" i="2"/>
  <c r="D9" i="2"/>
  <c r="D3" i="2" l="1"/>
  <c r="B12" i="2"/>
  <c r="D10" i="2"/>
  <c r="C10" i="2"/>
  <c r="B13" i="2" l="1"/>
  <c r="B14" i="2" s="1"/>
  <c r="C14" i="2" s="1"/>
  <c r="D12" i="2"/>
  <c r="C13" i="2" l="1"/>
  <c r="A2" i="2" s="1"/>
  <c r="F5" i="2" s="1"/>
  <c r="E12" i="3" s="1"/>
</calcChain>
</file>

<file path=xl/comments1.xml><?xml version="1.0" encoding="utf-8"?>
<comments xmlns="http://schemas.openxmlformats.org/spreadsheetml/2006/main">
  <authors>
    <author>Author</author>
  </authors>
  <commentList>
    <comment ref="A1" authorId="0" shapeId="0">
      <text>
        <r>
          <rPr>
            <b/>
            <sz val="10"/>
            <color indexed="12"/>
            <rFont val="Tahoma"/>
            <family val="2"/>
          </rPr>
          <t>Fetch Less than 100 crore here please</t>
        </r>
      </text>
    </comment>
  </commentList>
</comments>
</file>

<file path=xl/sharedStrings.xml><?xml version="1.0" encoding="utf-8"?>
<sst xmlns="http://schemas.openxmlformats.org/spreadsheetml/2006/main" count="53" uniqueCount="52">
  <si>
    <t xml:space="preserve"> only</t>
  </si>
  <si>
    <t>Vlookup legend</t>
  </si>
  <si>
    <t/>
  </si>
  <si>
    <t xml:space="preserve"> Ten</t>
  </si>
  <si>
    <t xml:space="preserve"> One</t>
  </si>
  <si>
    <t xml:space="preserve"> Eleven</t>
  </si>
  <si>
    <t xml:space="preserve"> Two</t>
  </si>
  <si>
    <t xml:space="preserve"> Twelve</t>
  </si>
  <si>
    <t xml:space="preserve"> Twenty</t>
  </si>
  <si>
    <t xml:space="preserve"> Three</t>
  </si>
  <si>
    <t xml:space="preserve"> Thirteen</t>
  </si>
  <si>
    <t xml:space="preserve"> Thirty</t>
  </si>
  <si>
    <t xml:space="preserve"> Four</t>
  </si>
  <si>
    <t xml:space="preserve"> Fourteen</t>
  </si>
  <si>
    <t xml:space="preserve"> Forty</t>
  </si>
  <si>
    <t xml:space="preserve"> Five</t>
  </si>
  <si>
    <t xml:space="preserve"> Fifteen</t>
  </si>
  <si>
    <t xml:space="preserve"> Fifty</t>
  </si>
  <si>
    <t xml:space="preserve"> Six</t>
  </si>
  <si>
    <t xml:space="preserve"> Sixteen</t>
  </si>
  <si>
    <t xml:space="preserve"> Sixty</t>
  </si>
  <si>
    <t xml:space="preserve"> Seven</t>
  </si>
  <si>
    <t xml:space="preserve"> Seventeen</t>
  </si>
  <si>
    <t xml:space="preserve"> Seventy</t>
  </si>
  <si>
    <t xml:space="preserve"> Eight</t>
  </si>
  <si>
    <t xml:space="preserve"> Eighteen</t>
  </si>
  <si>
    <t xml:space="preserve"> Eighty</t>
  </si>
  <si>
    <t xml:space="preserve"> Nine</t>
  </si>
  <si>
    <t xml:space="preserve"> Nineteen</t>
  </si>
  <si>
    <t xml:space="preserve"> Ninety</t>
  </si>
  <si>
    <t>BHARAT HEAVY ELECTRICALS LIMITED</t>
  </si>
  <si>
    <t xml:space="preserve">POWER SECTOR  WESTERN REGION </t>
  </si>
  <si>
    <t xml:space="preserve">VOL - II -PRICE BID </t>
  </si>
  <si>
    <t>Bidder 's Name: M/s</t>
  </si>
  <si>
    <t xml:space="preserve">Group No. </t>
  </si>
  <si>
    <t>Sl. No.</t>
  </si>
  <si>
    <t>Item Description</t>
  </si>
  <si>
    <t>Unit</t>
  </si>
  <si>
    <t>All Blue coloured cells are to be filled by bidder</t>
  </si>
  <si>
    <t>CST</t>
  </si>
  <si>
    <t>VAT</t>
  </si>
  <si>
    <t>Not applicble</t>
  </si>
  <si>
    <t>SIGNATURE OF TENDERER</t>
  </si>
  <si>
    <t>Lumpsum Percentage discount (upto two decimal places)</t>
  </si>
  <si>
    <t>Lumpsum Percentage discount (upto two decimal places)
 (in words)</t>
  </si>
  <si>
    <t xml:space="preserve">Percentage discount over the Maximum Retail Price incl. of all taxes 
(MRP must be Printed on the package of Medicines) 
No separate taxes, no delivery cost &amp; no other costs shall be payable </t>
  </si>
  <si>
    <t>Bidder 's Address (Line 1)</t>
  </si>
  <si>
    <t>Bidder 's Address (Line 2)</t>
  </si>
  <si>
    <t>Bidder 's Address (City / State)</t>
  </si>
  <si>
    <t>Percentage discount (upto 02 decimal places)</t>
  </si>
  <si>
    <r>
      <t xml:space="preserve">Tender Enquiry No: </t>
    </r>
    <r>
      <rPr>
        <b/>
        <sz val="14"/>
        <color rgb="FFFF0000"/>
        <rFont val="Calibri Light"/>
        <family val="1"/>
        <scheme val="major"/>
      </rPr>
      <t>2106211</t>
    </r>
  </si>
  <si>
    <r>
      <rPr>
        <b/>
        <u/>
        <sz val="12"/>
        <color theme="1"/>
        <rFont val="Calibri Light"/>
        <family val="1"/>
        <scheme val="major"/>
      </rPr>
      <t>Scope of work:-</t>
    </r>
    <r>
      <rPr>
        <b/>
        <sz val="12"/>
        <color theme="1"/>
        <rFont val="Calibri Light"/>
        <family val="1"/>
        <scheme val="major"/>
      </rPr>
      <t xml:space="preserve"> Empanelment of Authorized Pharmacy for supply of medicines to employees/ beneficiaries of BHEL Retired Employees Contributory Health Scheme (RECHS)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</si>
</sst>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General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10"/>
      <name val="Calibri Light"/>
      <family val="1"/>
      <scheme val="major"/>
    </font>
    <font>
      <sz val="10"/>
      <name val="Arial"/>
      <family val="2"/>
    </font>
    <font>
      <sz val="10"/>
      <name val="Calibri Light"/>
      <family val="1"/>
      <scheme val="major"/>
    </font>
    <font>
      <sz val="10"/>
      <name val="Courier"/>
      <family val="3"/>
    </font>
    <font>
      <b/>
      <sz val="14"/>
      <name val="Calibri Light"/>
      <family val="1"/>
      <scheme val="major"/>
    </font>
    <font>
      <sz val="14"/>
      <name val="Calibri Light"/>
      <family val="1"/>
      <scheme val="major"/>
    </font>
    <font>
      <b/>
      <u/>
      <sz val="14"/>
      <color indexed="10"/>
      <name val="Calibri Light"/>
      <family val="1"/>
      <scheme val="major"/>
    </font>
    <font>
      <b/>
      <sz val="10"/>
      <color indexed="12"/>
      <name val="Tahoma"/>
      <family val="2"/>
    </font>
    <font>
      <sz val="12"/>
      <color theme="1"/>
      <name val="Calibri Light"/>
      <family val="1"/>
      <scheme val="major"/>
    </font>
    <font>
      <b/>
      <sz val="16"/>
      <color theme="1"/>
      <name val="Calibri Light"/>
      <family val="1"/>
      <scheme val="major"/>
    </font>
    <font>
      <b/>
      <sz val="14"/>
      <color theme="1"/>
      <name val="Calibri Light"/>
      <family val="1"/>
      <scheme val="major"/>
    </font>
    <font>
      <b/>
      <sz val="14"/>
      <color rgb="FFFF0000"/>
      <name val="Calibri Light"/>
      <family val="1"/>
      <scheme val="major"/>
    </font>
    <font>
      <b/>
      <sz val="12"/>
      <color theme="1"/>
      <name val="Calibri Light"/>
      <family val="1"/>
      <scheme val="major"/>
    </font>
    <font>
      <b/>
      <u/>
      <sz val="12"/>
      <color theme="1"/>
      <name val="Calibri Light"/>
      <family val="1"/>
      <scheme val="major"/>
    </font>
    <font>
      <b/>
      <sz val="11"/>
      <color theme="1"/>
      <name val="Calibri Light"/>
      <family val="1"/>
      <scheme val="major"/>
    </font>
    <font>
      <b/>
      <sz val="12"/>
      <color rgb="FF000000"/>
      <name val="Cambria"/>
      <family val="1"/>
    </font>
    <font>
      <b/>
      <sz val="14"/>
      <color rgb="FF000000"/>
      <name val="Calibri Light"/>
      <family val="1"/>
      <scheme val="major"/>
    </font>
    <font>
      <b/>
      <sz val="11"/>
      <color rgb="FF000000"/>
      <name val="Cambria"/>
      <family val="1"/>
    </font>
    <font>
      <sz val="12"/>
      <color rgb="FF000000"/>
      <name val="Cambria"/>
      <family val="1"/>
    </font>
    <font>
      <b/>
      <sz val="14"/>
      <color rgb="FF000000"/>
      <name val="Cambria"/>
      <family val="1"/>
    </font>
    <font>
      <b/>
      <sz val="16"/>
      <color theme="1"/>
      <name val="Calibri"/>
      <family val="2"/>
      <scheme val="minor"/>
    </font>
    <font>
      <b/>
      <sz val="11"/>
      <color rgb="FF0070C0"/>
      <name val="Calibri Light"/>
      <family val="1"/>
      <scheme val="major"/>
    </font>
    <font>
      <sz val="11"/>
      <color rgb="FF000000"/>
      <name val="Calibri Light"/>
      <family val="1"/>
      <scheme val="major"/>
    </font>
    <font>
      <sz val="12"/>
      <color theme="1"/>
      <name val="Calibri"/>
      <family val="2"/>
      <scheme val="minor"/>
    </font>
    <font>
      <sz val="12"/>
      <color rgb="FF000000"/>
      <name val="Calibri Light"/>
      <family val="1"/>
      <scheme val="major"/>
    </font>
    <font>
      <sz val="12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theme="1"/>
      <name val="Calibri Light"/>
      <family val="1"/>
      <scheme val="major"/>
    </font>
    <font>
      <b/>
      <sz val="16"/>
      <color rgb="FF00000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4" fontId="5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4" fillId="0" borderId="0" xfId="2" applyFont="1"/>
    <xf numFmtId="164" fontId="7" fillId="0" borderId="0" xfId="3" applyNumberFormat="1" applyFont="1" applyProtection="1"/>
    <xf numFmtId="164" fontId="7" fillId="0" borderId="0" xfId="3" applyFont="1"/>
    <xf numFmtId="164" fontId="4" fillId="0" borderId="1" xfId="2" applyNumberFormat="1" applyFont="1" applyBorder="1"/>
    <xf numFmtId="164" fontId="7" fillId="0" borderId="0" xfId="3" applyNumberFormat="1" applyFont="1" applyAlignment="1" applyProtection="1">
      <alignment horizontal="left"/>
    </xf>
    <xf numFmtId="164" fontId="8" fillId="4" borderId="0" xfId="3" applyNumberFormat="1" applyFont="1" applyFill="1" applyProtection="1"/>
    <xf numFmtId="164" fontId="7" fillId="4" borderId="2" xfId="3" applyNumberFormat="1" applyFont="1" applyFill="1" applyBorder="1" applyProtection="1"/>
    <xf numFmtId="164" fontId="7" fillId="4" borderId="3" xfId="3" applyNumberFormat="1" applyFont="1" applyFill="1" applyBorder="1" applyAlignment="1" applyProtection="1">
      <alignment horizontal="left"/>
    </xf>
    <xf numFmtId="164" fontId="7" fillId="4" borderId="4" xfId="3" applyNumberFormat="1" applyFont="1" applyFill="1" applyBorder="1" applyAlignment="1" applyProtection="1">
      <alignment horizontal="left"/>
    </xf>
    <xf numFmtId="164" fontId="7" fillId="4" borderId="5" xfId="3" applyNumberFormat="1" applyFont="1" applyFill="1" applyBorder="1" applyProtection="1"/>
    <xf numFmtId="164" fontId="7" fillId="4" borderId="0" xfId="3" applyNumberFormat="1" applyFont="1" applyFill="1" applyBorder="1" applyAlignment="1" applyProtection="1">
      <alignment horizontal="left"/>
    </xf>
    <xf numFmtId="164" fontId="7" fillId="4" borderId="6" xfId="3" applyFont="1" applyFill="1" applyBorder="1"/>
    <xf numFmtId="164" fontId="7" fillId="4" borderId="6" xfId="3" applyNumberFormat="1" applyFont="1" applyFill="1" applyBorder="1" applyAlignment="1" applyProtection="1">
      <alignment horizontal="left"/>
    </xf>
    <xf numFmtId="164" fontId="7" fillId="0" borderId="7" xfId="3" applyFont="1" applyBorder="1"/>
    <xf numFmtId="164" fontId="7" fillId="0" borderId="8" xfId="3" applyFont="1" applyBorder="1"/>
    <xf numFmtId="164" fontId="7" fillId="0" borderId="9" xfId="3" applyFont="1" applyBorder="1"/>
    <xf numFmtId="0" fontId="14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vertical="top"/>
    </xf>
    <xf numFmtId="0" fontId="19" fillId="0" borderId="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textRotation="88" wrapText="1"/>
    </xf>
    <xf numFmtId="0" fontId="23" fillId="0" borderId="0" xfId="2" applyFont="1" applyFill="1" applyBorder="1" applyAlignment="1">
      <alignment horizontal="left" vertical="center" wrapText="1"/>
    </xf>
    <xf numFmtId="0" fontId="24" fillId="0" borderId="0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5" fillId="0" borderId="0" xfId="0" applyFont="1"/>
    <xf numFmtId="0" fontId="27" fillId="0" borderId="0" xfId="0" applyFont="1"/>
    <xf numFmtId="0" fontId="28" fillId="0" borderId="0" xfId="0" applyFont="1"/>
    <xf numFmtId="0" fontId="0" fillId="0" borderId="0" xfId="0" applyFont="1"/>
    <xf numFmtId="0" fontId="29" fillId="0" borderId="0" xfId="0" applyFont="1" applyAlignment="1">
      <alignment horizontal="center"/>
    </xf>
    <xf numFmtId="10" fontId="4" fillId="0" borderId="1" xfId="2" applyNumberFormat="1" applyFont="1" applyBorder="1"/>
    <xf numFmtId="0" fontId="21" fillId="0" borderId="1" xfId="0" applyFont="1" applyBorder="1" applyAlignment="1">
      <alignment horizontal="center" vertical="center" wrapText="1"/>
    </xf>
    <xf numFmtId="10" fontId="30" fillId="5" borderId="1" xfId="5" applyNumberFormat="1" applyFont="1" applyFill="1" applyBorder="1" applyAlignment="1">
      <alignment horizontal="center" vertical="center" wrapText="1"/>
    </xf>
    <xf numFmtId="43" fontId="2" fillId="2" borderId="0" xfId="1" applyFont="1" applyFill="1" applyAlignment="1" applyProtection="1">
      <alignment horizontal="center" vertical="center"/>
      <protection locked="0"/>
    </xf>
    <xf numFmtId="164" fontId="6" fillId="3" borderId="0" xfId="3" applyNumberFormat="1" applyFont="1" applyFill="1" applyAlignment="1" applyProtection="1">
      <alignment horizontal="center" wrapText="1"/>
    </xf>
    <xf numFmtId="0" fontId="23" fillId="0" borderId="10" xfId="2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right" vertical="center"/>
    </xf>
    <xf numFmtId="0" fontId="18" fillId="5" borderId="1" xfId="2" applyFont="1" applyFill="1" applyBorder="1" applyAlignment="1">
      <alignment horizontal="left" vertical="top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</cellXfs>
  <cellStyles count="6">
    <cellStyle name="Comma 2 3 2" xfId="1"/>
    <cellStyle name="Currency 2" xfId="4"/>
    <cellStyle name="Normal" xfId="0" builtinId="0"/>
    <cellStyle name="Normal 2" xfId="2"/>
    <cellStyle name="Normal_INV2001" xfId="3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7"/>
  <sheetViews>
    <sheetView workbookViewId="0">
      <selection activeCell="D13" sqref="D13"/>
    </sheetView>
  </sheetViews>
  <sheetFormatPr defaultColWidth="8.88671875" defaultRowHeight="13.8" x14ac:dyDescent="0.3"/>
  <cols>
    <col min="1" max="1" width="24" style="1" customWidth="1"/>
    <col min="2" max="2" width="21.6640625" style="1" customWidth="1"/>
    <col min="3" max="3" width="25.6640625" style="1" customWidth="1"/>
    <col min="4" max="4" width="53.33203125" style="1" customWidth="1"/>
    <col min="5" max="16384" width="8.88671875" style="1"/>
  </cols>
  <sheetData>
    <row r="1" spans="1:6" ht="49.5" customHeight="1" x14ac:dyDescent="0.3">
      <c r="A1" s="37">
        <f>F2*100</f>
        <v>0</v>
      </c>
      <c r="B1" s="37"/>
      <c r="C1" s="37"/>
      <c r="D1" s="37"/>
    </row>
    <row r="2" spans="1:6" ht="33" customHeight="1" x14ac:dyDescent="0.35">
      <c r="A2" s="38" t="str">
        <f>(""&amp;D3&amp;C3&amp;C4&amp;D4&amp;C5&amp;C6&amp;D6&amp;C7&amp;C8&amp;D8&amp;C9&amp;D9&amp;D10&amp;C10&amp;C11&amp;D12&amp;C13&amp;C14&amp;D14)</f>
        <v>Percentage Nil only</v>
      </c>
      <c r="B2" s="38"/>
      <c r="C2" s="38"/>
      <c r="D2" s="38"/>
      <c r="F2" s="34">
        <f>'PRICE BID'!E11</f>
        <v>0</v>
      </c>
    </row>
    <row r="3" spans="1:6" ht="18" x14ac:dyDescent="0.35">
      <c r="A3" s="2">
        <v>100000000</v>
      </c>
      <c r="B3" s="2">
        <f>TRUNC($A$1/A3)</f>
        <v>0</v>
      </c>
      <c r="C3" s="2" t="str">
        <f>PROPER(IF(B3=1,VLOOKUP(B4,$A$17:$D$26,3),VLOOKUP(B3,$A$17:$D$26,4)))</f>
        <v/>
      </c>
      <c r="D3" s="2" t="str">
        <f>IF(AND(A1&gt;=1,A1&lt;2),"Percentage",IF(SUM(B3:B11)=0,"Percentage Nil","Percentage"))</f>
        <v>Percentage Nil</v>
      </c>
    </row>
    <row r="4" spans="1:6" ht="18" x14ac:dyDescent="0.35">
      <c r="A4" s="2">
        <v>10000000</v>
      </c>
      <c r="B4" s="2">
        <f>TRUNC(($A$1-(B3*A3))/A4)</f>
        <v>0</v>
      </c>
      <c r="C4" s="2" t="str">
        <f>IF(B3=1,"",VLOOKUP(B4,$A$17:$D$26,2))</f>
        <v/>
      </c>
      <c r="D4" s="2" t="str">
        <f>IF(B3+B4=0,"",IF(AND(B3=0,B4=1)," Crore"," Crore"))</f>
        <v/>
      </c>
    </row>
    <row r="5" spans="1:6" ht="18" x14ac:dyDescent="0.35">
      <c r="A5" s="2">
        <v>1000000</v>
      </c>
      <c r="B5" s="2">
        <f>TRUNC(($A$1-(B4*A4)-(B3*A3))/A5)</f>
        <v>0</v>
      </c>
      <c r="C5" s="2" t="str">
        <f>IF(B5=1,VLOOKUP(B6,$A$17:$D$26,3),VLOOKUP(B5,$A$17:$D$26,4))</f>
        <v/>
      </c>
      <c r="D5" s="3"/>
      <c r="F5" s="4" t="str">
        <f>A2</f>
        <v>Percentage Nil only</v>
      </c>
    </row>
    <row r="6" spans="1:6" ht="18" x14ac:dyDescent="0.35">
      <c r="A6" s="2">
        <v>100000</v>
      </c>
      <c r="B6" s="2">
        <f>TRUNC(($A$1-(B5*A5)-(B4*A4)-(B3*A3))/A6)</f>
        <v>0</v>
      </c>
      <c r="C6" s="2" t="str">
        <f>IF(B5=1,"",VLOOKUP(B6,$A$17:$D$26,2))</f>
        <v/>
      </c>
      <c r="D6" s="2" t="str">
        <f>IF(B5+B6=0,"",IF(AND(B5=0,B6=1)," Lakh"," Lakh"))</f>
        <v/>
      </c>
    </row>
    <row r="7" spans="1:6" ht="18" x14ac:dyDescent="0.35">
      <c r="A7" s="2">
        <v>10000</v>
      </c>
      <c r="B7" s="2">
        <f>TRUNC(($A$1-(B6*A6)-(B5*A5)-(B4*A4)-(B3*A3))/A7)</f>
        <v>0</v>
      </c>
      <c r="C7" s="2" t="str">
        <f>IF(B7=1,VLOOKUP(B8,$A$17:$D$26,3),VLOOKUP(B7,$A$17:$D$26,4))</f>
        <v/>
      </c>
      <c r="D7" s="3"/>
    </row>
    <row r="8" spans="1:6" ht="18" x14ac:dyDescent="0.35">
      <c r="A8" s="2">
        <v>1000</v>
      </c>
      <c r="B8" s="2">
        <f>TRUNC(($A$1-(B7*A7)-(B6*A6)-(B5*A5)-(B4*A4)-(B3*A3))/A8)</f>
        <v>0</v>
      </c>
      <c r="C8" s="2" t="str">
        <f>IF(B7=1,"",VLOOKUP(B8,$A$17:$D$26,2))</f>
        <v/>
      </c>
      <c r="D8" s="2" t="str">
        <f>IF(B7+B8=0,""," Thousand")</f>
        <v/>
      </c>
    </row>
    <row r="9" spans="1:6" ht="18" x14ac:dyDescent="0.35">
      <c r="A9" s="2">
        <v>100</v>
      </c>
      <c r="B9" s="2">
        <f>TRUNC(($A$1-(B8*A8)-(B7*A7)-(B6*A6)-(B5*A5)-(B4*A4)-(B3*A3))/A9)</f>
        <v>0</v>
      </c>
      <c r="C9" s="2" t="str">
        <f>VLOOKUP(B9,$A$17:$D$26,2)</f>
        <v/>
      </c>
      <c r="D9" s="2" t="str">
        <f>IF(B9=0,""," Hundred")</f>
        <v/>
      </c>
    </row>
    <row r="10" spans="1:6" ht="18" x14ac:dyDescent="0.35">
      <c r="A10" s="2">
        <v>10</v>
      </c>
      <c r="B10" s="2">
        <f>TRUNC(($A$1-(B9*A9)-(B8*A8)-(B7*A7)-(B6*A6)-(B5*A5)-(B4*A4)-(B3*A3))/A10)</f>
        <v>0</v>
      </c>
      <c r="C10" s="2" t="str">
        <f>IF(B10=1,VLOOKUP(B11,$A$17:$D$26,3),VLOOKUP(B10,$A$17:$D$26,4))</f>
        <v/>
      </c>
      <c r="D10" s="2" t="str">
        <f>IF(AND(A1&gt;100,(B10+B11)&gt;0)," and","")</f>
        <v/>
      </c>
    </row>
    <row r="11" spans="1:6" ht="18" x14ac:dyDescent="0.35">
      <c r="A11" s="2">
        <v>1</v>
      </c>
      <c r="B11" s="2">
        <f>TRUNC(($A$1-(B10*A10)-(B9*A9)-(B8*A8)-(B7*A7)-(B6*A6)-(B5*A5)-(B4*A4)-(B3*A3))/A11)</f>
        <v>0</v>
      </c>
      <c r="C11" s="2" t="str">
        <f>IF(B10=1,"",VLOOKUP(B11,$A$17:$D$26,2))</f>
        <v/>
      </c>
      <c r="D11" s="3"/>
    </row>
    <row r="12" spans="1:6" ht="18" x14ac:dyDescent="0.35">
      <c r="A12" s="3"/>
      <c r="B12" s="2">
        <f>ROUND((($A$1-(B11*A11)-(B10*A10)-(B9*A9)-(B8*A8)-(B7*A7)-(B6*A6)-(B5*A5)-(B4*A4)-(B3*A3))*100),0)</f>
        <v>0</v>
      </c>
      <c r="C12" s="3"/>
      <c r="D12" s="2" t="str">
        <f>IF(B12&gt;0," and decimal","")</f>
        <v/>
      </c>
    </row>
    <row r="13" spans="1:6" ht="18" x14ac:dyDescent="0.35">
      <c r="A13" s="2">
        <v>10</v>
      </c>
      <c r="B13" s="2">
        <f>TRUNC(B12/A13)</f>
        <v>0</v>
      </c>
      <c r="C13" s="2" t="str">
        <f>IF(B13=1,VLOOKUP(B14,$A$17:$D$26,3),VLOOKUP(B13,$A$17:$D$26,4))</f>
        <v/>
      </c>
      <c r="D13" s="3"/>
    </row>
    <row r="14" spans="1:6" ht="18" x14ac:dyDescent="0.35">
      <c r="A14" s="2">
        <v>1</v>
      </c>
      <c r="B14" s="2">
        <f>TRUNC(B12-(B13*A13))</f>
        <v>0</v>
      </c>
      <c r="C14" s="2" t="str">
        <f>IF(B13=1,"",VLOOKUP(B14,$A$17:$D$26,2))</f>
        <v/>
      </c>
      <c r="D14" s="5" t="s">
        <v>0</v>
      </c>
    </row>
    <row r="15" spans="1:6" ht="18" x14ac:dyDescent="0.35">
      <c r="A15" s="3"/>
      <c r="B15" s="3"/>
      <c r="C15" s="3"/>
      <c r="D15" s="3"/>
    </row>
    <row r="16" spans="1:6" ht="18" x14ac:dyDescent="0.35">
      <c r="A16" s="6" t="s">
        <v>1</v>
      </c>
      <c r="B16" s="3"/>
      <c r="C16" s="3"/>
      <c r="D16" s="3"/>
    </row>
    <row r="17" spans="1:4" ht="18" x14ac:dyDescent="0.35">
      <c r="A17" s="7">
        <v>0</v>
      </c>
      <c r="B17" s="8" t="s">
        <v>2</v>
      </c>
      <c r="C17" s="8" t="s">
        <v>3</v>
      </c>
      <c r="D17" s="9" t="s">
        <v>2</v>
      </c>
    </row>
    <row r="18" spans="1:4" ht="18" x14ac:dyDescent="0.35">
      <c r="A18" s="10">
        <v>1</v>
      </c>
      <c r="B18" s="11" t="s">
        <v>4</v>
      </c>
      <c r="C18" s="11" t="s">
        <v>5</v>
      </c>
      <c r="D18" s="12"/>
    </row>
    <row r="19" spans="1:4" ht="18" x14ac:dyDescent="0.35">
      <c r="A19" s="10">
        <v>2</v>
      </c>
      <c r="B19" s="11" t="s">
        <v>6</v>
      </c>
      <c r="C19" s="11" t="s">
        <v>7</v>
      </c>
      <c r="D19" s="13" t="s">
        <v>8</v>
      </c>
    </row>
    <row r="20" spans="1:4" ht="18" x14ac:dyDescent="0.35">
      <c r="A20" s="10">
        <v>3</v>
      </c>
      <c r="B20" s="11" t="s">
        <v>9</v>
      </c>
      <c r="C20" s="11" t="s">
        <v>10</v>
      </c>
      <c r="D20" s="13" t="s">
        <v>11</v>
      </c>
    </row>
    <row r="21" spans="1:4" ht="18" x14ac:dyDescent="0.35">
      <c r="A21" s="10">
        <v>4</v>
      </c>
      <c r="B21" s="11" t="s">
        <v>12</v>
      </c>
      <c r="C21" s="11" t="s">
        <v>13</v>
      </c>
      <c r="D21" s="13" t="s">
        <v>14</v>
      </c>
    </row>
    <row r="22" spans="1:4" ht="18" x14ac:dyDescent="0.35">
      <c r="A22" s="10">
        <v>5</v>
      </c>
      <c r="B22" s="11" t="s">
        <v>15</v>
      </c>
      <c r="C22" s="11" t="s">
        <v>16</v>
      </c>
      <c r="D22" s="13" t="s">
        <v>17</v>
      </c>
    </row>
    <row r="23" spans="1:4" ht="18" x14ac:dyDescent="0.35">
      <c r="A23" s="10">
        <v>6</v>
      </c>
      <c r="B23" s="11" t="s">
        <v>18</v>
      </c>
      <c r="C23" s="11" t="s">
        <v>19</v>
      </c>
      <c r="D23" s="13" t="s">
        <v>20</v>
      </c>
    </row>
    <row r="24" spans="1:4" ht="18" x14ac:dyDescent="0.35">
      <c r="A24" s="10">
        <v>7</v>
      </c>
      <c r="B24" s="11" t="s">
        <v>21</v>
      </c>
      <c r="C24" s="11" t="s">
        <v>22</v>
      </c>
      <c r="D24" s="13" t="s">
        <v>23</v>
      </c>
    </row>
    <row r="25" spans="1:4" ht="18" x14ac:dyDescent="0.35">
      <c r="A25" s="10">
        <v>8</v>
      </c>
      <c r="B25" s="11" t="s">
        <v>24</v>
      </c>
      <c r="C25" s="11" t="s">
        <v>25</v>
      </c>
      <c r="D25" s="13" t="s">
        <v>26</v>
      </c>
    </row>
    <row r="26" spans="1:4" ht="18" x14ac:dyDescent="0.35">
      <c r="A26" s="10">
        <v>9</v>
      </c>
      <c r="B26" s="11" t="s">
        <v>27</v>
      </c>
      <c r="C26" s="11" t="s">
        <v>28</v>
      </c>
      <c r="D26" s="13" t="s">
        <v>29</v>
      </c>
    </row>
    <row r="27" spans="1:4" ht="18" x14ac:dyDescent="0.35">
      <c r="A27" s="14"/>
      <c r="B27" s="15"/>
      <c r="C27" s="15"/>
      <c r="D27" s="16"/>
    </row>
  </sheetData>
  <mergeCells count="2">
    <mergeCell ref="A1:D1"/>
    <mergeCell ref="A2:D2"/>
  </mergeCells>
  <pageMargins left="0.75" right="0.75" top="1" bottom="1" header="0.5" footer="0.5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tabSelected="1" view="pageBreakPreview" topLeftCell="B1" zoomScale="85" zoomScaleNormal="90" zoomScaleSheetLayoutView="85" workbookViewId="0">
      <selection activeCell="E11" sqref="E11"/>
    </sheetView>
  </sheetViews>
  <sheetFormatPr defaultRowHeight="14.4" x14ac:dyDescent="0.3"/>
  <cols>
    <col min="1" max="1" width="11.5546875" hidden="1" customWidth="1"/>
    <col min="2" max="2" width="7.109375" customWidth="1"/>
    <col min="3" max="3" width="45.109375" customWidth="1"/>
    <col min="4" max="4" width="18" customWidth="1"/>
    <col min="5" max="5" width="37" customWidth="1"/>
    <col min="9" max="9" width="9.6640625" bestFit="1" customWidth="1"/>
  </cols>
  <sheetData>
    <row r="1" spans="1:15" ht="20.55" customHeight="1" x14ac:dyDescent="0.3">
      <c r="A1" s="41" t="s">
        <v>30</v>
      </c>
      <c r="B1" s="41"/>
      <c r="C1" s="41"/>
      <c r="D1" s="41"/>
      <c r="E1" s="41"/>
    </row>
    <row r="2" spans="1:15" ht="20.55" customHeight="1" x14ac:dyDescent="0.3">
      <c r="A2" s="42" t="s">
        <v>31</v>
      </c>
      <c r="B2" s="42"/>
      <c r="C2" s="42"/>
      <c r="D2" s="42"/>
      <c r="E2" s="42"/>
    </row>
    <row r="3" spans="1:15" ht="20.55" customHeight="1" x14ac:dyDescent="0.3">
      <c r="A3" s="43" t="s">
        <v>32</v>
      </c>
      <c r="B3" s="44"/>
      <c r="C3" s="44"/>
      <c r="D3" s="44"/>
      <c r="E3" s="44"/>
    </row>
    <row r="4" spans="1:15" ht="20.55" customHeight="1" x14ac:dyDescent="0.3">
      <c r="A4" s="45" t="s">
        <v>50</v>
      </c>
      <c r="B4" s="45"/>
      <c r="C4" s="45"/>
      <c r="D4" s="45"/>
      <c r="E4" s="45"/>
    </row>
    <row r="5" spans="1:15" ht="57" customHeight="1" x14ac:dyDescent="0.3">
      <c r="A5" s="17"/>
      <c r="B5" s="46" t="s">
        <v>51</v>
      </c>
      <c r="C5" s="46"/>
      <c r="D5" s="46"/>
      <c r="E5" s="46"/>
    </row>
    <row r="6" spans="1:15" ht="45.3" customHeight="1" x14ac:dyDescent="0.3">
      <c r="A6" s="18"/>
      <c r="B6" s="47" t="s">
        <v>33</v>
      </c>
      <c r="C6" s="47"/>
      <c r="D6" s="48"/>
      <c r="E6" s="48"/>
    </row>
    <row r="7" spans="1:15" ht="28.35" customHeight="1" x14ac:dyDescent="0.3">
      <c r="A7" s="18"/>
      <c r="B7" s="47" t="s">
        <v>46</v>
      </c>
      <c r="C7" s="47"/>
      <c r="D7" s="48"/>
      <c r="E7" s="48"/>
    </row>
    <row r="8" spans="1:15" ht="28.35" customHeight="1" x14ac:dyDescent="0.3">
      <c r="A8" s="18"/>
      <c r="B8" s="47" t="s">
        <v>47</v>
      </c>
      <c r="C8" s="47"/>
      <c r="D8" s="48"/>
      <c r="E8" s="48"/>
    </row>
    <row r="9" spans="1:15" ht="28.35" customHeight="1" x14ac:dyDescent="0.3">
      <c r="A9" s="18"/>
      <c r="B9" s="47" t="s">
        <v>48</v>
      </c>
      <c r="C9" s="47"/>
      <c r="D9" s="48"/>
      <c r="E9" s="48"/>
    </row>
    <row r="10" spans="1:15" ht="38.25" customHeight="1" x14ac:dyDescent="0.3">
      <c r="A10" s="19" t="s">
        <v>34</v>
      </c>
      <c r="B10" s="20" t="s">
        <v>35</v>
      </c>
      <c r="C10" s="21" t="s">
        <v>36</v>
      </c>
      <c r="D10" s="21" t="s">
        <v>37</v>
      </c>
      <c r="E10" s="21" t="s">
        <v>43</v>
      </c>
    </row>
    <row r="11" spans="1:15" ht="122.85" customHeight="1" x14ac:dyDescent="0.3">
      <c r="A11" s="22"/>
      <c r="B11" s="20">
        <v>1</v>
      </c>
      <c r="C11" s="23" t="s">
        <v>45</v>
      </c>
      <c r="D11" s="24" t="s">
        <v>49</v>
      </c>
      <c r="E11" s="36"/>
    </row>
    <row r="12" spans="1:15" ht="114.6" customHeight="1" x14ac:dyDescent="0.3">
      <c r="A12" s="22"/>
      <c r="B12" s="49" t="s">
        <v>44</v>
      </c>
      <c r="C12" s="50"/>
      <c r="D12" s="50"/>
      <c r="E12" s="35" t="str">
        <f>IF(E11&gt;0,'percent Formula'!F5," ")</f>
        <v xml:space="preserve"> </v>
      </c>
    </row>
    <row r="13" spans="1:15" s="28" customFormat="1" ht="32.25" customHeight="1" x14ac:dyDescent="0.3">
      <c r="A13" s="25"/>
      <c r="B13" s="39" t="s">
        <v>38</v>
      </c>
      <c r="C13" s="39"/>
      <c r="D13" s="26"/>
      <c r="E13" s="27"/>
    </row>
    <row r="14" spans="1:15" ht="20.25" customHeight="1" x14ac:dyDescent="0.3">
      <c r="B14" s="29"/>
      <c r="C14" s="40"/>
      <c r="D14" s="40"/>
      <c r="E14" s="40"/>
      <c r="O14" s="30" t="s">
        <v>39</v>
      </c>
    </row>
    <row r="15" spans="1:15" ht="18.899999999999999" customHeight="1" x14ac:dyDescent="0.3">
      <c r="B15" s="29"/>
      <c r="C15" s="40"/>
      <c r="D15" s="40"/>
      <c r="E15" s="40"/>
      <c r="O15" s="30" t="s">
        <v>40</v>
      </c>
    </row>
    <row r="16" spans="1:15" ht="15.6" x14ac:dyDescent="0.3">
      <c r="B16" s="29"/>
      <c r="C16" s="29"/>
      <c r="D16" s="29"/>
      <c r="E16" s="29"/>
      <c r="O16" s="31" t="s">
        <v>41</v>
      </c>
    </row>
    <row r="17" spans="2:5" x14ac:dyDescent="0.3">
      <c r="B17" s="32"/>
      <c r="C17" s="32"/>
      <c r="D17" s="32"/>
      <c r="E17" s="33" t="s">
        <v>42</v>
      </c>
    </row>
    <row r="18" spans="2:5" x14ac:dyDescent="0.3">
      <c r="E18" s="32"/>
    </row>
    <row r="19" spans="2:5" x14ac:dyDescent="0.3">
      <c r="E19" s="32"/>
    </row>
    <row r="20" spans="2:5" x14ac:dyDescent="0.3">
      <c r="E20" s="32"/>
    </row>
  </sheetData>
  <sheetProtection password="8A60" sheet="1" objects="1" scenarios="1"/>
  <protectedRanges>
    <protectedRange sqref="D6:E9 E11" name="Range1"/>
  </protectedRanges>
  <mergeCells count="17">
    <mergeCell ref="B12:D12"/>
    <mergeCell ref="B13:C13"/>
    <mergeCell ref="C14:E14"/>
    <mergeCell ref="C15:E15"/>
    <mergeCell ref="A1:E1"/>
    <mergeCell ref="A2:E2"/>
    <mergeCell ref="A3:E3"/>
    <mergeCell ref="A4:E4"/>
    <mergeCell ref="B5:E5"/>
    <mergeCell ref="B6:C6"/>
    <mergeCell ref="D6:E6"/>
    <mergeCell ref="B8:C8"/>
    <mergeCell ref="B7:C7"/>
    <mergeCell ref="D7:E7"/>
    <mergeCell ref="D8:E8"/>
    <mergeCell ref="B9:C9"/>
    <mergeCell ref="D9:E9"/>
  </mergeCells>
  <dataValidations count="2">
    <dataValidation allowBlank="1" showInputMessage="1" showErrorMessage="1" prompt="Mention Name of bidder here" sqref="D6:D9"/>
    <dataValidation type="decimal" allowBlank="1" showInputMessage="1" showErrorMessage="1" errorTitle="Please enter numbers only." error="Please enter numbers only. Please Retry" promptTitle="Quote Here" prompt="Quote here percentage discount" sqref="E11">
      <formula1>0</formula1>
      <formula2>100</formula2>
    </dataValidation>
  </dataValidations>
  <printOptions horizontalCentered="1"/>
  <pageMargins left="0.39370078740157483" right="0.39370078740157483" top="0.43307086614173229" bottom="0.31496062992125984" header="0.31496062992125984" footer="0.31496062992125984"/>
  <pageSetup paperSize="9" scale="88" fitToHeight="0" orientation="portrait" horizontalDpi="300" verticalDpi="300" r:id="rId1"/>
  <headerFooter>
    <oddFooter>&amp;LSignature &amp; Seal of the Bidder&amp;RPage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percent Formula</vt:lpstr>
      <vt:lpstr>PRICE BID</vt:lpstr>
      <vt:lpstr>'PRICE BID'!Print_Area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2022-03-31T06:07:15Z</dcterms:modified>
</cp:coreProperties>
</file>