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C:\Users\sanje\Downloads\"/>
    </mc:Choice>
  </mc:AlternateContent>
  <xr:revisionPtr revIDLastSave="0" documentId="8_{6705146A-E1D3-475B-8A4C-F8DB48A7957E}" xr6:coauthVersionLast="47" xr6:coauthVersionMax="47" xr10:uidLastSave="{00000000-0000-0000-0000-000000000000}"/>
  <bookViews>
    <workbookView xWindow="-108" yWindow="-108" windowWidth="23256" windowHeight="12576" tabRatio="645" xr2:uid="{00000000-000D-0000-FFFF-FFFF00000000}"/>
  </bookViews>
  <sheets>
    <sheet name="MAIN SHEET" sheetId="2" r:id="rId1"/>
    <sheet name="ANNEXURE-I" sheetId="1" r:id="rId2"/>
    <sheet name="APPENDIX-A" sheetId="3" r:id="rId3"/>
    <sheet name="APPENDIX-B" sheetId="4" r:id="rId4"/>
    <sheet name="ANNEXURE-II" sheetId="6" r:id="rId5"/>
  </sheets>
  <definedNames>
    <definedName name="_xlnm._FilterDatabase" localSheetId="1" hidden="1">'ANNEXURE-I'!$A$8:$H$167</definedName>
    <definedName name="_xlnm._FilterDatabase" localSheetId="4" hidden="1">'ANNEXURE-II'!$A$7:$D$60</definedName>
    <definedName name="_xlnm.Print_Area" localSheetId="1">'ANNEXURE-I'!$A$1:$H$173</definedName>
    <definedName name="_xlnm.Print_Area" localSheetId="4">'ANNEXURE-II'!$A$1:$D$60</definedName>
    <definedName name="_xlnm.Print_Area" localSheetId="2">'APPENDIX-A'!$A$1:$F$37</definedName>
    <definedName name="_xlnm.Print_Area" localSheetId="3">'APPENDIX-B'!$A$1:$F$15</definedName>
    <definedName name="_xlnm.Print_Area" localSheetId="0">'MAIN SHEET'!$A$1:$N$15</definedName>
    <definedName name="_xlnm.Print_Titles" localSheetId="1">'ANNEXURE-I'!$5:$6</definedName>
    <definedName name="_xlnm.Print_Titles" localSheetId="4">'ANNEXURE-II'!$5:$6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2" i="6" l="1"/>
  <c r="F13" i="2" s="1"/>
  <c r="H13" i="2" s="1"/>
  <c r="F60" i="1"/>
  <c r="F11" i="4"/>
  <c r="F12" i="4"/>
  <c r="F10" i="4"/>
  <c r="F9" i="4"/>
  <c r="F8" i="4"/>
  <c r="F13" i="4" s="1"/>
  <c r="E165" i="1" s="1"/>
  <c r="F165" i="1" s="1"/>
  <c r="F7" i="4"/>
  <c r="F33" i="3"/>
  <c r="F32" i="3"/>
  <c r="F31" i="3"/>
  <c r="F30" i="3"/>
  <c r="F29" i="3"/>
  <c r="F28" i="3"/>
  <c r="F27" i="3"/>
  <c r="F26" i="3"/>
  <c r="F25" i="3"/>
  <c r="F24" i="3"/>
  <c r="F23" i="3"/>
  <c r="F22" i="3"/>
  <c r="F21" i="3"/>
  <c r="F20" i="3"/>
  <c r="F19" i="3"/>
  <c r="F18" i="3"/>
  <c r="F17" i="3"/>
  <c r="F16" i="3"/>
  <c r="F15" i="3"/>
  <c r="F14" i="3"/>
  <c r="F13" i="3"/>
  <c r="F12" i="3"/>
  <c r="F11" i="3"/>
  <c r="F10" i="3"/>
  <c r="F9" i="3"/>
  <c r="F8" i="3"/>
  <c r="F7" i="3"/>
  <c r="H167" i="1"/>
  <c r="H166" i="1"/>
  <c r="H163" i="1"/>
  <c r="H162" i="1"/>
  <c r="H161" i="1"/>
  <c r="H160" i="1"/>
  <c r="H159" i="1"/>
  <c r="H158" i="1"/>
  <c r="H156" i="1"/>
  <c r="H155" i="1"/>
  <c r="H154" i="1"/>
  <c r="H153" i="1"/>
  <c r="H151" i="1"/>
  <c r="H150" i="1"/>
  <c r="H148" i="1"/>
  <c r="H147" i="1"/>
  <c r="H145" i="1"/>
  <c r="H144" i="1"/>
  <c r="H143" i="1"/>
  <c r="H142" i="1"/>
  <c r="H140" i="1"/>
  <c r="H139" i="1"/>
  <c r="H138" i="1"/>
  <c r="H137" i="1"/>
  <c r="H135" i="1"/>
  <c r="H134" i="1"/>
  <c r="H133" i="1"/>
  <c r="H132" i="1"/>
  <c r="H131" i="1"/>
  <c r="H130" i="1"/>
  <c r="H129" i="1"/>
  <c r="H128" i="1"/>
  <c r="H127" i="1"/>
  <c r="H126" i="1"/>
  <c r="H124" i="1"/>
  <c r="H123" i="1"/>
  <c r="H122" i="1"/>
  <c r="H120" i="1"/>
  <c r="H119" i="1"/>
  <c r="H118" i="1"/>
  <c r="H117" i="1"/>
  <c r="H116" i="1"/>
  <c r="H115" i="1"/>
  <c r="H114" i="1"/>
  <c r="H112" i="1"/>
  <c r="H111" i="1"/>
  <c r="H110" i="1"/>
  <c r="H109" i="1"/>
  <c r="H101" i="1"/>
  <c r="H100" i="1"/>
  <c r="H99" i="1"/>
  <c r="H98" i="1"/>
  <c r="H97" i="1"/>
  <c r="H95" i="1"/>
  <c r="H94" i="1"/>
  <c r="H93" i="1"/>
  <c r="H92" i="1"/>
  <c r="H91" i="1"/>
  <c r="H89" i="1"/>
  <c r="H88" i="1"/>
  <c r="H87" i="1"/>
  <c r="H86" i="1"/>
  <c r="H85" i="1"/>
  <c r="H83" i="1"/>
  <c r="H82" i="1"/>
  <c r="H81" i="1"/>
  <c r="H80" i="1"/>
  <c r="H79" i="1"/>
  <c r="H78" i="1"/>
  <c r="H77" i="1"/>
  <c r="H76" i="1"/>
  <c r="H75" i="1"/>
  <c r="H74" i="1"/>
  <c r="H73" i="1"/>
  <c r="H72" i="1"/>
  <c r="H71" i="1"/>
  <c r="H70" i="1"/>
  <c r="H69" i="1"/>
  <c r="H68" i="1"/>
  <c r="H66" i="1"/>
  <c r="H65" i="1"/>
  <c r="H64" i="1"/>
  <c r="H63" i="1"/>
  <c r="H62" i="1"/>
  <c r="H61" i="1"/>
  <c r="H60" i="1"/>
  <c r="H59" i="1"/>
  <c r="H58" i="1"/>
  <c r="H57" i="1"/>
  <c r="H56" i="1"/>
  <c r="H55" i="1"/>
  <c r="H54" i="1"/>
  <c r="H53" i="1"/>
  <c r="H52" i="1"/>
  <c r="H51" i="1"/>
  <c r="H49" i="1"/>
  <c r="H48" i="1"/>
  <c r="H47" i="1"/>
  <c r="H46" i="1"/>
  <c r="H45" i="1"/>
  <c r="H44" i="1"/>
  <c r="H43" i="1"/>
  <c r="H42" i="1"/>
  <c r="H41" i="1"/>
  <c r="H40" i="1"/>
  <c r="H39" i="1"/>
  <c r="H38" i="1"/>
  <c r="H37" i="1"/>
  <c r="H36" i="1"/>
  <c r="H35" i="1"/>
  <c r="H34" i="1"/>
  <c r="H33" i="1"/>
  <c r="H32" i="1"/>
  <c r="H31" i="1"/>
  <c r="H30" i="1"/>
  <c r="H29" i="1"/>
  <c r="H28" i="1"/>
  <c r="H27" i="1"/>
  <c r="H26" i="1"/>
  <c r="H24" i="1"/>
  <c r="H23" i="1"/>
  <c r="H22" i="1"/>
  <c r="H21" i="1"/>
  <c r="H20" i="1"/>
  <c r="H19" i="1"/>
  <c r="H18" i="1"/>
  <c r="H17" i="1"/>
  <c r="H16" i="1"/>
  <c r="H15" i="1"/>
  <c r="H14" i="1"/>
  <c r="H13" i="1"/>
  <c r="H12" i="1"/>
  <c r="H11" i="1"/>
  <c r="H10" i="1"/>
  <c r="H9" i="1"/>
  <c r="F167" i="1"/>
  <c r="F163" i="1"/>
  <c r="F162" i="1"/>
  <c r="F161" i="1"/>
  <c r="F160" i="1"/>
  <c r="F159" i="1"/>
  <c r="F158" i="1"/>
  <c r="F156" i="1"/>
  <c r="F155" i="1"/>
  <c r="F154" i="1"/>
  <c r="F153" i="1"/>
  <c r="F151" i="1"/>
  <c r="F150" i="1"/>
  <c r="F148" i="1"/>
  <c r="F147" i="1"/>
  <c r="F145" i="1"/>
  <c r="F144" i="1"/>
  <c r="F143" i="1"/>
  <c r="F142" i="1"/>
  <c r="F140" i="1"/>
  <c r="F139" i="1"/>
  <c r="F138" i="1"/>
  <c r="F137" i="1"/>
  <c r="F135" i="1"/>
  <c r="F134" i="1"/>
  <c r="F133" i="1"/>
  <c r="F132" i="1"/>
  <c r="F131" i="1"/>
  <c r="F130" i="1"/>
  <c r="F129" i="1"/>
  <c r="F128" i="1"/>
  <c r="F127" i="1"/>
  <c r="F126" i="1"/>
  <c r="F124" i="1"/>
  <c r="F123" i="1"/>
  <c r="F122" i="1"/>
  <c r="F120" i="1"/>
  <c r="F119" i="1"/>
  <c r="F118" i="1"/>
  <c r="F117" i="1"/>
  <c r="F116" i="1"/>
  <c r="F115" i="1"/>
  <c r="F114" i="1"/>
  <c r="F112" i="1"/>
  <c r="F111" i="1"/>
  <c r="F110" i="1"/>
  <c r="F109" i="1"/>
  <c r="F101" i="1"/>
  <c r="F100" i="1"/>
  <c r="F99" i="1"/>
  <c r="F98" i="1"/>
  <c r="F97" i="1"/>
  <c r="F95" i="1"/>
  <c r="F94" i="1"/>
  <c r="F93" i="1"/>
  <c r="F92" i="1"/>
  <c r="F91" i="1"/>
  <c r="F89" i="1"/>
  <c r="F88" i="1"/>
  <c r="F87" i="1"/>
  <c r="F86" i="1"/>
  <c r="F85" i="1"/>
  <c r="F83" i="1"/>
  <c r="F82" i="1"/>
  <c r="F81" i="1"/>
  <c r="F80" i="1"/>
  <c r="F79" i="1"/>
  <c r="F78" i="1"/>
  <c r="F77" i="1"/>
  <c r="F76" i="1"/>
  <c r="F75" i="1"/>
  <c r="F74" i="1"/>
  <c r="F73" i="1"/>
  <c r="F72" i="1"/>
  <c r="F71" i="1"/>
  <c r="F70" i="1"/>
  <c r="F69" i="1"/>
  <c r="F68" i="1"/>
  <c r="F66" i="1"/>
  <c r="F65" i="1"/>
  <c r="F64" i="1"/>
  <c r="F63" i="1"/>
  <c r="F62" i="1"/>
  <c r="F61" i="1"/>
  <c r="F59" i="1"/>
  <c r="F58" i="1"/>
  <c r="F57" i="1"/>
  <c r="F56"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4" i="1"/>
  <c r="F23" i="1"/>
  <c r="F22" i="1"/>
  <c r="F21" i="1"/>
  <c r="F20" i="1"/>
  <c r="F19" i="1"/>
  <c r="F18" i="1"/>
  <c r="F17" i="1"/>
  <c r="F16" i="1"/>
  <c r="F15" i="1"/>
  <c r="F14" i="1"/>
  <c r="F13" i="1"/>
  <c r="F12" i="1"/>
  <c r="F11" i="1"/>
  <c r="F10" i="1"/>
  <c r="F9" i="1"/>
  <c r="J14" i="2"/>
  <c r="M14" i="2" s="1"/>
  <c r="N14" i="2" s="1"/>
  <c r="J10" i="2"/>
  <c r="M10" i="2" s="1"/>
  <c r="N10" i="2" s="1"/>
  <c r="F34" i="3" l="1"/>
  <c r="E164" i="1" s="1"/>
  <c r="F164" i="1" s="1"/>
  <c r="M13" i="2"/>
  <c r="N13" i="2" s="1"/>
  <c r="C107" i="1" l="1"/>
  <c r="C106" i="1"/>
  <c r="C105" i="1"/>
  <c r="C104" i="1"/>
  <c r="A77" i="1"/>
  <c r="H106" i="1" l="1"/>
  <c r="F106" i="1"/>
  <c r="H107" i="1"/>
  <c r="F107" i="1"/>
  <c r="H104" i="1"/>
  <c r="F104" i="1"/>
  <c r="H105" i="1"/>
  <c r="F105" i="1"/>
  <c r="F168" i="1" l="1"/>
  <c r="F11" i="2" s="1"/>
  <c r="H168" i="1"/>
  <c r="I12" i="2" s="1"/>
  <c r="J12" i="2" s="1"/>
  <c r="M12" i="2" s="1"/>
  <c r="N12" i="2" s="1"/>
  <c r="H11" i="2" l="1"/>
  <c r="M11" i="2"/>
  <c r="N11" i="2" s="1"/>
  <c r="N8" i="2" s="1"/>
</calcChain>
</file>

<file path=xl/sharedStrings.xml><?xml version="1.0" encoding="utf-8"?>
<sst xmlns="http://schemas.openxmlformats.org/spreadsheetml/2006/main" count="727" uniqueCount="423">
  <si>
    <t>UNIT</t>
  </si>
  <si>
    <t>SL NO</t>
  </si>
  <si>
    <t>Qty</t>
  </si>
  <si>
    <t>SQM*</t>
  </si>
  <si>
    <t>LOT</t>
  </si>
  <si>
    <t xml:space="preserve">NAME OF PROJECT:
</t>
  </si>
  <si>
    <t>NAME OF PACKAGE:</t>
  </si>
  <si>
    <t>TECHNICAL SPECIFICATION No:</t>
  </si>
  <si>
    <t>S. No.</t>
  </si>
  <si>
    <t>Description</t>
  </si>
  <si>
    <t>8*</t>
  </si>
  <si>
    <t>NOTES</t>
  </si>
  <si>
    <t>MAJOR BREAK-UP OF PRICES GIVEN IN 1.0 ABOVE.</t>
  </si>
  <si>
    <t>QTY</t>
  </si>
  <si>
    <t>Lot</t>
  </si>
  <si>
    <t>DESCRIPTION</t>
  </si>
  <si>
    <t>Set</t>
  </si>
  <si>
    <t>A</t>
  </si>
  <si>
    <t>B</t>
  </si>
  <si>
    <t>C</t>
  </si>
  <si>
    <t>NO*</t>
  </si>
  <si>
    <t>The bidder shall furnish unit rates for variable item (marked *) for necessary adjustment (plus or minus) variation during detailed engg. stage. The unit rates quoted above shall be considered for adjustment and no separate unit rates shall be quoted. Unit rates shall be valid throughout the contract. Final qty. shall be paid as per actual measurment at site for erection for all the variable items.</t>
  </si>
  <si>
    <t>Price format shall not be changed by the bidder as the bidder may get disqualified by doing so.</t>
  </si>
  <si>
    <t>The BOQ mentioned above shall be read in conjunction with technical specification requirement. Any item required as per technical specification but not specifically indicated in above BOQ, shall deemed to be inculded in total prices quoted by bidder. No additional price shall be payable against such items.</t>
  </si>
  <si>
    <t xml:space="preserve">Notes:
</t>
  </si>
  <si>
    <t>TOTAL</t>
  </si>
  <si>
    <t>4*</t>
  </si>
  <si>
    <t>5*</t>
  </si>
  <si>
    <t>No.</t>
  </si>
  <si>
    <t>RING SPANNER - 6 MM TO 32 MM    (12 Pcs)</t>
  </si>
  <si>
    <t>TORCH LIGHT FOR 2 CELL</t>
  </si>
  <si>
    <t>HAMMER 1 LB</t>
  </si>
  <si>
    <t>POCKET THERMOMETER - 0 TO 50 DEG. C)</t>
  </si>
  <si>
    <t>INSULATION TAPE ROLL</t>
  </si>
  <si>
    <t>TUBE CUTTER</t>
  </si>
  <si>
    <t>FREON PRESSURE GAUGE (2 1/2" DIA DIAL) ) 0 - 300 MM PSI</t>
  </si>
  <si>
    <t>PSYCHRO METER</t>
  </si>
  <si>
    <t>Refrigerant gas of each type in a non-returnable cylinders</t>
  </si>
  <si>
    <t>2*</t>
  </si>
  <si>
    <t>6*</t>
  </si>
  <si>
    <t>Fan Belts ( each type &amp; size)</t>
  </si>
  <si>
    <t>Filter (each size)</t>
  </si>
  <si>
    <t>Pressure Gauge (for each type and range)</t>
  </si>
  <si>
    <t xml:space="preserve">Temprature Gauge  (for each type and range) </t>
  </si>
  <si>
    <t>1*</t>
  </si>
  <si>
    <t>3*</t>
  </si>
  <si>
    <t>a*</t>
  </si>
  <si>
    <t>b*</t>
  </si>
  <si>
    <t>QTY.</t>
  </si>
  <si>
    <t>LOT*</t>
  </si>
  <si>
    <t>Nos*</t>
  </si>
  <si>
    <t>No*</t>
  </si>
  <si>
    <t>Rmt*</t>
  </si>
  <si>
    <t>Months*</t>
  </si>
  <si>
    <t>ITEM DESCRIPTION</t>
  </si>
  <si>
    <t>SUPPLY</t>
  </si>
  <si>
    <t>FLAT D WRENCH - 6 MM TO 32 MM  (12 Pcs)</t>
  </si>
  <si>
    <t>BOX WRENCHES - 6 MM TO 22 MM  (14 Pcs)</t>
  </si>
  <si>
    <t>ALLEN KEYS - 2 MM TO 10 MM</t>
  </si>
  <si>
    <t xml:space="preserve">CRESCENT SCREW SPANNER </t>
  </si>
  <si>
    <t xml:space="preserve">SCREW DRIVER </t>
  </si>
  <si>
    <t xml:space="preserve">OFFSET SCREW DRIVER </t>
  </si>
  <si>
    <t>INSULATED PLIER</t>
  </si>
  <si>
    <t>OIL CAN</t>
  </si>
  <si>
    <t>STEEL FOOT RULE - 12"</t>
  </si>
  <si>
    <t>FEELER GAUGE 9 BLADES</t>
  </si>
  <si>
    <t xml:space="preserve">PIPE WRENCH </t>
  </si>
  <si>
    <t>FLARE NUT (1/4")</t>
  </si>
  <si>
    <t xml:space="preserve">FLARING TOOL </t>
  </si>
  <si>
    <t>GAS CHARGING PIPE</t>
  </si>
  <si>
    <t xml:space="preserve">NITOGEN CHARGING ADAPTER </t>
  </si>
  <si>
    <t>FREON PRESSURE GAUGE (2 1/2" DIA DIAL) ) 30 - 150 MM PSI</t>
  </si>
  <si>
    <t>LOCK WITH KEY FOR TOOL BOX</t>
  </si>
  <si>
    <t>RATCHET 1/4"</t>
  </si>
  <si>
    <t>Compressor Oil</t>
  </si>
  <si>
    <t xml:space="preserve">a) </t>
  </si>
  <si>
    <t xml:space="preserve">c) </t>
  </si>
  <si>
    <t>All Spares shall be supplied as per the requirement of the specifications. In case any spare indicated in the specification is “not applicable” for particular equipment, then suitable applicable alternate spare has been offered / shall be supplied by the bidder without any financial implication."</t>
  </si>
  <si>
    <t xml:space="preserve">b) </t>
  </si>
  <si>
    <t xml:space="preserve">d) </t>
  </si>
  <si>
    <t xml:space="preserve">e) </t>
  </si>
  <si>
    <t>Any cell left blank in the unpriced schedule shall be treated as “Quoted” and is included in total price.</t>
  </si>
  <si>
    <r>
      <t>MS TOOL BOX</t>
    </r>
    <r>
      <rPr>
        <sz val="11"/>
        <color theme="1"/>
        <rFont val="Calibri"/>
        <family val="2"/>
        <scheme val="minor"/>
      </rPr>
      <t xml:space="preserve"> </t>
    </r>
  </si>
  <si>
    <r>
      <t xml:space="preserve">Total lumpsum firm price inclusive of all prevailing taxes, duties and other levies for </t>
    </r>
    <r>
      <rPr>
        <b/>
        <sz val="11"/>
        <rFont val="Calibri"/>
        <family val="2"/>
        <scheme val="minor"/>
      </rPr>
      <t>Mandatory Spares</t>
    </r>
    <r>
      <rPr>
        <sz val="11"/>
        <rFont val="Calibri"/>
        <family val="2"/>
        <scheme val="minor"/>
      </rPr>
      <t xml:space="preserve"> comprising of manufacture, fabrication, assembly, inspection / testing (as applicable) at vendor's &amp; sub-vendor’s works, painting, forwarding, proper packing, shipment, delivery at site &amp; guarantee as per tender technical specification above, amendment &amp; agreements till placement of order. </t>
    </r>
    <r>
      <rPr>
        <b/>
        <sz val="11"/>
        <rFont val="Calibri"/>
        <family val="2"/>
        <scheme val="minor"/>
      </rPr>
      <t xml:space="preserve"> (Price break up of mandatory spares is to be furnished as per Annexure- II)</t>
    </r>
  </si>
  <si>
    <t>D</t>
  </si>
  <si>
    <t>SET</t>
  </si>
  <si>
    <t>NO.</t>
  </si>
  <si>
    <t>NOS.</t>
  </si>
  <si>
    <t>2.5*</t>
  </si>
  <si>
    <t>BREAK-UP OF ITEMS MENTIONED AT S. NO. 2.2 OF MAIN SHEET</t>
  </si>
  <si>
    <r>
      <t xml:space="preserve">Total lumpsum firm price inclusive of all prevailing taxes, duties and other levies for </t>
    </r>
    <r>
      <rPr>
        <b/>
        <sz val="11"/>
        <rFont val="Calibri"/>
        <family val="2"/>
        <scheme val="minor"/>
      </rPr>
      <t>Design</t>
    </r>
    <r>
      <rPr>
        <sz val="11"/>
        <rFont val="Calibri"/>
        <family val="2"/>
        <scheme val="minor"/>
      </rPr>
      <t xml:space="preserve"> (i.e. Preparation and submission of drawing /documents including “As Built” drawings and O&amp;M manuals) and engineering</t>
    </r>
    <r>
      <rPr>
        <b/>
        <sz val="11"/>
        <rFont val="Calibri"/>
        <family val="2"/>
        <scheme val="minor"/>
      </rPr>
      <t xml:space="preserve"> </t>
    </r>
    <r>
      <rPr>
        <sz val="11"/>
        <rFont val="Calibri"/>
        <family val="2"/>
        <scheme val="minor"/>
      </rPr>
      <t>as per tender technical specification above, amendment &amp; agreements till placement of order. (Refer Note-4 below)</t>
    </r>
  </si>
  <si>
    <t>NA</t>
  </si>
  <si>
    <t>Mandays*</t>
  </si>
  <si>
    <t>AC SYSTEM</t>
  </si>
  <si>
    <t>NO</t>
  </si>
  <si>
    <t>c*</t>
  </si>
  <si>
    <t>13*</t>
  </si>
  <si>
    <t>ITEMS COMMON TO ALL AC PLANTS</t>
  </si>
  <si>
    <t>(a)*</t>
  </si>
  <si>
    <t>18G.</t>
  </si>
  <si>
    <t>(b)*</t>
  </si>
  <si>
    <t>20G.</t>
  </si>
  <si>
    <t>(c)*</t>
  </si>
  <si>
    <t>22G.</t>
  </si>
  <si>
    <t>(d)*</t>
  </si>
  <si>
    <t>24G.</t>
  </si>
  <si>
    <t>Fire damper.</t>
  </si>
  <si>
    <t>Fire damper with auto resetting, limit switches, indication lamps etc.</t>
  </si>
  <si>
    <t>Thermal insulation of supply air duct &amp; return air duct with finish as specified.</t>
  </si>
  <si>
    <t xml:space="preserve">Handling arangement </t>
  </si>
  <si>
    <t>3 Ton capacity electric hoist with monorail</t>
  </si>
  <si>
    <t>Manually operated, platform trolley of 1 Ton capacity with base area 2m x 1.5m</t>
  </si>
  <si>
    <t>Providing full support during FAT of DDCMIS, preparation of control scheme, and commissining of DDCMIS as per relevent specification.</t>
  </si>
  <si>
    <t>Any other item not indicated above, but required to make the system complete in all respects as per specification and system requirement.</t>
  </si>
  <si>
    <t>L*</t>
  </si>
  <si>
    <r>
      <t xml:space="preserve">Total lump sum firm price inclusive of all prevailing taxes, duties and other levies for </t>
    </r>
    <r>
      <rPr>
        <b/>
        <sz val="11"/>
        <rFont val="Calibri"/>
        <family val="2"/>
        <scheme val="minor"/>
      </rPr>
      <t>Supply part, Services part and Mandatory spares</t>
    </r>
    <r>
      <rPr>
        <sz val="11"/>
        <rFont val="Calibri"/>
        <family val="2"/>
        <scheme val="minor"/>
      </rPr>
      <t xml:space="preserve"> comprising of design (i.e.preparation and submission of drawing /documents including “As Built” drawings and O&amp;M manuals), engineering, manufacture, fabrication, assembly, inspection / testing at vendor's &amp; sub-vendor’s works, painting, maintenance tools &amp; tackles (as applicable) fill of lubricants &amp; consumables, mandatory spares alongwith spares for erection, startup and commissioning as required, forwarding, proper packing, shipment and delivery at site, unloading, handling, in-site transportation, assembly, erection &amp; commissioning, final painting at site, minor civil work, trial run at site and carrying out Performance guarantee / Functional / Demonstration tests at site (As applicable), training of customer/client O&amp;M staff, Operation &amp; Maintenance of AC System (24x7) before handing over after commissioning,  and handover in flawless condition of the package to the end customer complete with all accessories,  for the total scope defined as per BHEL NIT &amp; tender technical specification as specified above, amendment &amp; agreements till placement of order.</t>
    </r>
  </si>
  <si>
    <r>
      <t xml:space="preserve">Total lumpsum firm prices inclusive of all prevailing taxes, duties and other levies for </t>
    </r>
    <r>
      <rPr>
        <b/>
        <sz val="11"/>
        <rFont val="Calibri"/>
        <family val="2"/>
        <scheme val="minor"/>
      </rPr>
      <t>Services part</t>
    </r>
    <r>
      <rPr>
        <sz val="11"/>
        <rFont val="Calibri"/>
        <family val="2"/>
        <scheme val="minor"/>
      </rPr>
      <t xml:space="preserve"> comprising for unloading, handling, transporation to site, in-site transportation, assembly, erection &amp; commissioning, final painting at site, minor civil work, trial run at site and carrying out Performance guarantee / Functional / Demonstration tests at site (As applicable), training of customer/client O&amp;M staff</t>
    </r>
    <r>
      <rPr>
        <sz val="11"/>
        <rFont val="Calibri"/>
        <family val="2"/>
        <scheme val="minor"/>
      </rPr>
      <t xml:space="preserve"> and handover in flawless condition of the package to the end customer complete with all accessories,  for the total scope defined as per BHEL NIT &amp; tender technical specification as specified above, amendment &amp; agreements till placement of order. </t>
    </r>
    <r>
      <rPr>
        <b/>
        <sz val="11"/>
        <rFont val="Calibri"/>
        <family val="2"/>
        <scheme val="minor"/>
      </rPr>
      <t>(Break-up as per Annexure-I)</t>
    </r>
  </si>
  <si>
    <t>12*</t>
  </si>
  <si>
    <t>N</t>
  </si>
  <si>
    <t>F</t>
  </si>
  <si>
    <t>G</t>
  </si>
  <si>
    <t>Mandatory spares listed in Price Schedule are bare minimum requirement. In case any additional mandatory spares requirement is covered elsewhere in the tender specification apart from specified above, same shall be deemed to have been covered in bidder’s scope of supply.</t>
  </si>
  <si>
    <t>For quantities indicated in percentage, fractions are to be rounded-off to next higher integer.</t>
  </si>
  <si>
    <t>Bidder to write “Quoted / Not Applicable” against all items. Any item which is quoted as “not applicable” by the bidder in the above list and is found to be “applicable” at a later date shall be supplied by the bidder without any commercial and delivery implication.</t>
  </si>
  <si>
    <t>Bidder to note that even though there may be some spares which are repetitive at various sl.no mentioned above, bidder to ensure that prices are quoted against each sl.no. In case any cell is left blank in the unpriced schedule shall be treated as "quoted" and included in total price.</t>
  </si>
  <si>
    <t xml:space="preserve">f) </t>
  </si>
  <si>
    <t>g)</t>
  </si>
  <si>
    <t>Wherever "set" is indicated, it shall mean complete replacement for one main equipment of similar size &amp; capacity.</t>
  </si>
  <si>
    <t>1.1*</t>
  </si>
  <si>
    <t>1.2*</t>
  </si>
  <si>
    <t>1.3*</t>
  </si>
  <si>
    <t>1.4*</t>
  </si>
  <si>
    <t>Drain piping with and without insulation from various equipment upto nearest available drain point with necessary fittings like tees, reducers, expanders, elbows, flanges, valves with flanges, U trap etc as per specifications.</t>
  </si>
  <si>
    <t>Above is the minimum list. Any other commissioning spare required for AC system w.r.t. Mechanical, Electrical and C&amp;I part shall also be provided by the Bidder as per system / customer requirement without any commercial &amp; Delivery implication to BHEL.</t>
  </si>
  <si>
    <t>Above is the minimum list. Any other Tools and tackles required for AC system w.r.t. Mechanical, Electrical and C&amp;I part shall also be provided by the Bidder as per system / customer requirement without any commercial &amp; Delivery implication to BHEL.</t>
  </si>
  <si>
    <t>9*</t>
  </si>
  <si>
    <t xml:space="preserve">2X 660 MW TALCHER TPP STAGE-III </t>
  </si>
  <si>
    <t>PE-TS-497-553-A001</t>
  </si>
  <si>
    <t>Total lumpsum firm price inclusive of all prevailing taxes, duties and other levies for providing Operation and Maintenance Service (24x7) including manpower, supervision, consumables etc. for operation &amp; maintenance of  HVAC System after commissioning of AC system before final handing over to end customer in flawless condition for the scope defined as per technical specification.</t>
  </si>
  <si>
    <t>Supply of special tools and tackle including tool box required for operation, maintenance and overhauling of the system is in the scope of the bidder.</t>
  </si>
  <si>
    <t>AC-Plant-1: CENTRAL CHILLED WATER SYSTEM FOR MAIN CR AREAS COMMON FOR UNIT-1&amp;2</t>
  </si>
  <si>
    <t>MS/FRP Make up Tank (Tanks shall be MS &amp; inner surface spray galvanised. Make up water line with with all accessories like instruments and valves as required.  Capacity of each tank min. 2 m3 .</t>
  </si>
  <si>
    <t>Skid mounted softening plant (2 x 100 % ) with associated piping,valves, instruments, soft water pumps &amp; regeneration pumps, chemical dosing pump, reject transfer pump &amp; tanks as applicable &amp; as per tender requirement.</t>
  </si>
  <si>
    <t>11*</t>
  </si>
  <si>
    <t>Monsoon reheating/ winter heating kit comprising strip heaters, safety controls, air-stat, contactors, frame work, thermostat &amp; humidistat/ sensors etc.</t>
  </si>
  <si>
    <t>Pan type humidifier for each AHU room.</t>
  </si>
  <si>
    <t>Fresh air fan (axial flow type), complete with motor,inlet cone, air filters (pre and fine), modulating dampers etc. as per specification for each AHU room.</t>
  </si>
  <si>
    <t xml:space="preserve">AC Plant -2, 
(For ESP control room, FGD control room and Ash Handling Control Rooms, for Unit-1 &amp;2 </t>
  </si>
  <si>
    <t>7*</t>
  </si>
  <si>
    <t>10*</t>
  </si>
  <si>
    <t>Condenser water piping with necessary fittings, strainers, valves including piping from soft water storage tank to cooling tower, chiller, condenser water pump, pan humidifiers of AHU room of Unit ESP as specified.</t>
  </si>
  <si>
    <t>Complete Insulated Chilled water piping within AC plant room, from AC Plant Room to AHU room ESP building  Unit 1  and from AC plant room to ESP building  Unit 2  AHU room,  complete with valves supports, fittings, strainers,  insulation with finish as per specification.</t>
  </si>
  <si>
    <t>Complete Insulated Chilled water piping  from ESP building Unit-2 junction point to AHP Classifier AHU room  complete with valves supports, fittings, strainers,  insulation with finish as per specification.</t>
  </si>
  <si>
    <t>14*</t>
  </si>
  <si>
    <t>Complete Insulated Chilled water piping from AHP Classifier MCC junction point to Silo AHP MCC AHU room  complete with valves supports, fittings, strainers,  insulation with finish as per specification.</t>
  </si>
  <si>
    <t>16*</t>
  </si>
  <si>
    <t>Complete Insulated Chilled water piping from AC plant room Unit-1 junction point to CHP Bunker AHU Room complete with valves supports, fittings, strainers,  insulation with finish as per specification.</t>
  </si>
  <si>
    <t>Complete Insulated Chilled water piping from AC plant room unit-1 junction point to AHP LHP/GHP MCC AHU rooms  complete with valves supports, fittings, strainers,  insulation with finish as per specification.</t>
  </si>
  <si>
    <t>Soft water/Make-up  MS /FRP Storage tank to cooling towers with isntruments,  valves and other accessories as required. Capacity of each tank min. 4 m3 .</t>
  </si>
  <si>
    <t>MS/FRP Expansion Tank (insulated) for chilled water with all accessories as required, capacity 1 m3.</t>
  </si>
  <si>
    <t>MS/FRP Make up Tank 2m3 (Tanks shall be MS &amp; inner surface spray galvanised. Make up water line with float valve &amp; backup, quick fill line with ball valve, drain line with ball valve, overflow &amp; vent line, level gauge shall be provided).</t>
  </si>
  <si>
    <t xml:space="preserve">AC-Plant-3:  CENTRAL CHILLED WATER SYSTEM FOR SERVICE BUILDING  </t>
  </si>
  <si>
    <t>Centrifugal pump sets for Secondary chilled water recirculation complete with TEFC motor with VVVFD drive set &amp; all accessories, as specified. VVVFD shall be complete in all respect like provision of energy consumption measuring and data storing facility of energy consumption.</t>
  </si>
  <si>
    <t>Condenser water piping with necessary fittings, strainers, valves including piping from soft water storage tank to cooling tower, chiller, pan humidifiers of AHU room as specified.</t>
  </si>
  <si>
    <t>Chilled water piping with within AC plant room, AHU rooms and from AC plant room to various AHU rooms at different floors of Service building,  complete with valves supports, fittings, strainers,  insulation with finish as per specification.</t>
  </si>
  <si>
    <t>Fresh air fan (axial flow type), complete with motor, inlet cone, air filters (pre and fine),  modulating dampers etc. as per specification for each AHU room.</t>
  </si>
  <si>
    <t xml:space="preserve">AC-Plant-4:  CENTRAL CHILLED WATER SYSTEM FOR ADMIN BUILDING, </t>
  </si>
  <si>
    <t>Condenser water piping with necessary fittings, strainers, valves including piping from soft water storage tank to pan humidifiers of AHU room as specified.</t>
  </si>
  <si>
    <t>Chilled water piping  within AC plant room, AHU rooms and from AC plant room to various AHU rooms,  complete with valves supports, fittings, strainers,  insulation with finish as per specification.</t>
  </si>
  <si>
    <t>E</t>
  </si>
  <si>
    <t>AC-Plant-5: DX TYPE AIR COOLED CONDENSING UNIT  FOR WATER SYSTEM CONTROL BUILDING</t>
  </si>
  <si>
    <t>Monsoon reheating / winter heating kit comprising strip heaters, safety controls, air-stat, contactors, frame work, thermostat etc.</t>
  </si>
  <si>
    <t>PAN type HUMIDIFIER for each AHU room complete with humidistat, geyserstat safety controls, make up water piping from make up tank / nearest source of water, valves fittings etc</t>
  </si>
  <si>
    <t xml:space="preserve">AC-Plant-6: DX TYPE AIR COOLED CONDENSING UNIT FOR CEP VFD BUILDING  UNIT-1 </t>
  </si>
  <si>
    <t>AC-Plant-7: DX TYPE AIR COOLED CONDENSING UNIT  FOR CANTEEN BUILDING</t>
  </si>
  <si>
    <t>H</t>
  </si>
  <si>
    <t>GSS zinc coating 275 gms/ m2 ducting complete with hangers/ supports,  etc.</t>
  </si>
  <si>
    <t>Motorized actuator with single phase power supply for the above fire damper.</t>
  </si>
  <si>
    <t>Supply air grill/diffuser with VCD (Extruded Aluminium).</t>
  </si>
  <si>
    <t>50-990 cfm</t>
  </si>
  <si>
    <t>1000- 1990 cfm</t>
  </si>
  <si>
    <t>2000 - 2990 cfm</t>
  </si>
  <si>
    <t>d*</t>
  </si>
  <si>
    <t>3000 - 4990 cfm</t>
  </si>
  <si>
    <t xml:space="preserve"> 50mm</t>
  </si>
  <si>
    <t xml:space="preserve"> 40mm</t>
  </si>
  <si>
    <t>HDPE Piping (3 " ) complying to IS 4984, PN 10, PE80 carbon black, UV rating along with valves for transferring softening plant reject and cooling tower blow down to CMB (ETP)</t>
  </si>
  <si>
    <t>I</t>
  </si>
  <si>
    <t>AC SYSTEM FOR AUX. BLDG FOR UNIT 1&amp;2</t>
  </si>
  <si>
    <t>Monsoon reheating / winter heating kit comprising strip heaters, safety controls, air-stat, contactors, frame work, thermostat etc. for above condensing unit</t>
  </si>
  <si>
    <t>PAN type HUMIDIFIER for each AHU room complete with humidistat, safety controls, make up water piping from make up tank / nearest source of water, valves fittings etc  for above condensing unit</t>
  </si>
  <si>
    <t>Fresh air fan (axial flow type), complete with motor, inlet cone, air filters (pre and fine), dampers etc. above condensing unit</t>
  </si>
  <si>
    <t>2.1*</t>
  </si>
  <si>
    <t>2.2*</t>
  </si>
  <si>
    <t>2.3*</t>
  </si>
  <si>
    <t>2.4*</t>
  </si>
  <si>
    <t>3.1*</t>
  </si>
  <si>
    <t>20 TR net capacity</t>
  </si>
  <si>
    <t>3.2*</t>
  </si>
  <si>
    <t>3.3*</t>
  </si>
  <si>
    <t>3.4*</t>
  </si>
  <si>
    <t>4.1*</t>
  </si>
  <si>
    <t>15 TR net capacity</t>
  </si>
  <si>
    <t>4.2*</t>
  </si>
  <si>
    <t>MONSOON REHEATING / WINTER HEATING KIT comprising strip heaters, safety controls, air-stat, contactors, frame work, thermostat &amp; humidistat/ sensors etc. for above PAC.</t>
  </si>
  <si>
    <t>4.3*</t>
  </si>
  <si>
    <t>4.4*</t>
  </si>
  <si>
    <t>5.1*</t>
  </si>
  <si>
    <t>2.0 TR capacity (non-ductable type, 240 V, 1 phase ) with isolation switch , i.e MCB of suitable rating as specified, voltage stabilizer, cabling, all supporting structure, refrigerent piping to suite actual site condition, drain piping upto nearest drain etc.</t>
  </si>
  <si>
    <t>5.2*</t>
  </si>
  <si>
    <t>1.5 TR capacity (non-ductable type, 240 V, 1 phase ) with isolation switch , i.e MCB of suitable rating as specified, voltage stabilizer, cabling, all supporting structure and refrigerent piping to suite actual site condition, drain piping upto nearest drain etc..</t>
  </si>
  <si>
    <t>6.1*</t>
  </si>
  <si>
    <t>4.0 TR  CASSETTE AC capacity (non-ductable type, 240 V, 1 phase ) with isolation switch , i.e MCB of suitable rating as specified, voltage stabilizer, cabling, all supporting structure and refrigerent piping to suite actual site condition, drain piping upto nearest drain etc.</t>
  </si>
  <si>
    <t>6.2*</t>
  </si>
  <si>
    <t>2.0 TR  CASSETTE AC capacity (non-ductable type, 240 V, 1 phase ) with isolation switch , i.e MCB of suitable rating as specified, voltage stabilizer, cabling, all supporting structure and refrigerent piping to suite actual site condition, drain piping upto nearest drain etc.</t>
  </si>
  <si>
    <t>7.1*</t>
  </si>
  <si>
    <t>5.5 TR capacity (ductable type, 415 V, 3 phase with isolation switch).</t>
  </si>
  <si>
    <t>7.2*</t>
  </si>
  <si>
    <t>8.5TR capacity (ductable type, 415 V, 3 phase with isolation switch).</t>
  </si>
  <si>
    <t>7.3*</t>
  </si>
  <si>
    <t>11.0 TR capacity (ductable type, 415 V, 3 phase with isolation switch).</t>
  </si>
  <si>
    <t>7.4*</t>
  </si>
  <si>
    <t>16.5 TR capacity (ductable type, 415 V, 3 phase with isolation switch).</t>
  </si>
  <si>
    <t>J*</t>
  </si>
  <si>
    <t>2 Ton capacity chain pulley block with travelling trolley and monorail arrangement</t>
  </si>
  <si>
    <t>K*</t>
  </si>
  <si>
    <t>Fibre optic cable.</t>
  </si>
  <si>
    <t>M</t>
  </si>
  <si>
    <t>Soft water/Make-up  MS /FRP Storage tank to cooling towers with instruments,  valves and other accessories as required. Capacity of each tank min. 8 m3 .</t>
  </si>
  <si>
    <t>MS/HDPE Expansion Tank (spray galvanised from inside) for chilled water with insulation all accessories like instruments and valves as required, capacity 1 m3 (minimum).</t>
  </si>
  <si>
    <t>AIR COOLED SPLIT UNITS consisting of outdoor unit (having compressor condenser coils with fan and motor), indoor unit (having evaporator coil, filter,fan with motor), interconnecting refrigerant piping, drain piping as per site requirement &amp; fittings with insulation, cordless remote, electrical power cord upto the nearest available point along with isolator / MCB, fixing frame for indoor and outdoor unit, Stablizer,etc. with best BEE Rating as per specification.</t>
  </si>
  <si>
    <t>Nos</t>
  </si>
  <si>
    <t>Nos.*</t>
  </si>
  <si>
    <t>No</t>
  </si>
  <si>
    <t>Nos.</t>
  </si>
  <si>
    <t>mtrs.*</t>
  </si>
  <si>
    <t>SET*</t>
  </si>
  <si>
    <r>
      <t>Sheet metal cabinet type air handling units (double skin as per specification) consisting of chilled water cooling coil, centrifugal blower, TEFC sq cage induction motor, non-return damper, motorised volume control damper,filters (pre filter), 3 way motorised mixing valve with thermostatic controls and other accessories to meet the AC load of the main CR areas of Unit I &amp; II at 17.0m.  Fine Filters and HEPA Filters for AHUs shall be included in individual discharge of AHU as per specification.</t>
    </r>
    <r>
      <rPr>
        <strike/>
        <sz val="11"/>
        <color rgb="FF006100"/>
        <rFont val="Calibri"/>
        <family val="2"/>
        <scheme val="minor"/>
      </rPr>
      <t/>
    </r>
  </si>
  <si>
    <r>
      <t xml:space="preserve">Fibreglass reinforced plastic (FRP) construction cooling towers complete with fan, motor,  FRP basin, nozzles, make-up water &amp; quick fill water connection, Instruments, drains, piping, valves, strainers, ladder, structural support &amp; all accessories as specified. </t>
    </r>
    <r>
      <rPr>
        <strike/>
        <sz val="11"/>
        <color rgb="FF006100"/>
        <rFont val="Calibri"/>
        <family val="2"/>
        <scheme val="minor"/>
      </rPr>
      <t/>
    </r>
  </si>
  <si>
    <r>
      <t>Centrifugal pump sets for condenser water recirculation complete with TEFC motor &amp; all accessories as specified.</t>
    </r>
    <r>
      <rPr>
        <strike/>
        <sz val="11"/>
        <color rgb="FF006100"/>
        <rFont val="Calibri"/>
        <family val="2"/>
        <scheme val="minor"/>
      </rPr>
      <t/>
    </r>
  </si>
  <si>
    <r>
      <t xml:space="preserve">Centrifugal pump sets for chilled water recirculation complete with TEFC motor set &amp; all accessories, as specified. </t>
    </r>
    <r>
      <rPr>
        <strike/>
        <sz val="11"/>
        <color rgb="FF006100"/>
        <rFont val="Calibri"/>
        <family val="2"/>
        <scheme val="minor"/>
      </rPr>
      <t/>
    </r>
  </si>
  <si>
    <r>
      <t xml:space="preserve">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ESP control room, FGD control room areas of Unit I.  Fine Filters  in discharge for individual AHUs shall also be included. </t>
    </r>
    <r>
      <rPr>
        <b/>
        <strike/>
        <sz val="11"/>
        <color rgb="FFFA7D00"/>
        <rFont val="Calibri"/>
        <family val="2"/>
        <scheme val="minor"/>
      </rPr>
      <t/>
    </r>
  </si>
  <si>
    <r>
      <t xml:space="preserve">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ESP control room, FGD control room areas of II .  Fine Filters  in discharge for individual AHUs shall also be included. </t>
    </r>
    <r>
      <rPr>
        <b/>
        <strike/>
        <sz val="11"/>
        <color rgb="FFFA7D00"/>
        <rFont val="Calibri"/>
        <family val="2"/>
        <scheme val="minor"/>
      </rPr>
      <t/>
    </r>
  </si>
  <si>
    <r>
      <t xml:space="preserve">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AHP Classifier MCC (AHP Control Buildings).  Fine Filters  in discharge for individual AHUs shall also be included. </t>
    </r>
    <r>
      <rPr>
        <b/>
        <strike/>
        <sz val="11"/>
        <color rgb="FFFA7D00"/>
        <rFont val="Calibri"/>
        <family val="2"/>
        <scheme val="minor"/>
      </rPr>
      <t/>
    </r>
  </si>
  <si>
    <t xml:space="preserve">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AHP LHP GHP MCC (AHP Control Buildings).  Fine Filters  in discharge for individual AHUs shall also be included. </t>
  </si>
  <si>
    <t>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AHP CHP BUNKER  MCC (AHP Control Buildings).  Fine Filters  in discharge for individual AHUs shall also be included.</t>
  </si>
  <si>
    <t>Fibreglass reinforced plastic (FRP) construction cooling towers complete with fan, motor,  FRP basin, nozzles, make-up water &amp; quick fill water connection, Instruments, drains, piping, valves, strainers, ladder, structural support &amp; all accessories as specified.</t>
  </si>
  <si>
    <r>
      <t xml:space="preserve">Centrifugal pump sets for condenser water recirculation complete with TEFC motor &amp; all accessories as specified. </t>
    </r>
    <r>
      <rPr>
        <b/>
        <strike/>
        <sz val="11"/>
        <color rgb="FFFF0000"/>
        <rFont val="Calibri"/>
        <family val="2"/>
        <scheme val="minor"/>
      </rPr>
      <t/>
    </r>
  </si>
  <si>
    <r>
      <t>Centrifugal pump sets for chilled water recirculation complete with TEFC motor set &amp; all accessories, as specified.</t>
    </r>
    <r>
      <rPr>
        <b/>
        <strike/>
        <sz val="11"/>
        <color rgb="FFFA7D00"/>
        <rFont val="Calibri"/>
        <family val="2"/>
        <scheme val="minor"/>
      </rPr>
      <t/>
    </r>
  </si>
  <si>
    <t xml:space="preserve">Sheet metal cabinet type air handling units (double skin as per specification) consisting of chilled water cooling coil, centrifugal blower, TEFC sq cage induction motor, VVVFD drive set, non-return damper,motorised volume control damper, filters (pre filter), 3 way motorised
mixing valve with thermostatic controls and other accessories to meet the AC load of the the all floors of service building. Filters for AHUs shall be included in
discharge of AHU as per specification.VVVFD shall be complete in all respect like provision of energy consumption measuring and data storing facility of energy consumption.  </t>
  </si>
  <si>
    <r>
      <t>Centrifugal pump sets for condenser water recirculation complete with TEFC motor &amp; all accessories as specified.</t>
    </r>
    <r>
      <rPr>
        <b/>
        <sz val="11"/>
        <color rgb="FFFF0000"/>
        <rFont val="Calibri"/>
        <family val="2"/>
        <scheme val="minor"/>
      </rPr>
      <t/>
    </r>
  </si>
  <si>
    <t>Primary Centrifugal pump sets for chilled water recirculation complete with TEFC motor &amp; all accessories, as specified.</t>
  </si>
  <si>
    <t>Fibreglass reinforced plastic (FRP) construction cooling towers complete with fan, motor, VVVFD Drive set, FRP basin, nozzles, make-up water &amp; quick fill water connection, instruments, drains, piping, valves, strainers, ladder &amp; structural support and all accessories as specified as per specification. VVVFD shall be complete in all respect like provision of energy consumption measuring and data storing facility of energy consumption.</t>
  </si>
  <si>
    <t xml:space="preserve">Sheet metal cabinet type air handling units (double skin as per specification) The draw through horizontal AHUs shall comprise of Dampers, pre filter, fine filters, DX- cooling coil, Fan section with fan &amp; TEFC sq cage induction motor, condensate drain pan, thermostatic controls and other accessories, like ladder along with supporting structure for filter and plenum, etc. to meet the AC load of control room area as per specification.
</t>
  </si>
  <si>
    <t xml:space="preserve">Sheet metal cabinet type air handling units (double skin as per specification) The draw through horizontal AHUs (min. 60 mmWC SP) shall comprise of Dampers, pre filter, fine filters, DX- cooling coil, Fan section with fan &amp; TEFC sq cage induction motor, VFD, drive set, condensate drain pan, thermostatic controls and other accessories, like ladder along with supporting structure for filter and plenum, etc. to meet the AC load of control room area as per specification. Each centrifugal fan shall be provided with VFD driven motor along with VFD having starter panel. 
</t>
  </si>
  <si>
    <t>MS/FRP Expansion Tank (insulated) spray galvanised from inside for chilled water with all accessories like instruments and valves as required, capacity min. 1 m3.</t>
  </si>
  <si>
    <t xml:space="preserve">Primary Centrifugal pump sets for chilled water recirculation complete with TEFC motor &amp; all accessories, as specified. </t>
  </si>
  <si>
    <t xml:space="preserve">Fibreglass reinforced plastic (FRP) construction cooling towers complete with fan, motor, VVVFD Drive set, FRP basin, nozzles, make-up water &amp; quick fill water connection, instruments, drains, piping, valves, strainers, ladder &amp; structural support and all accessories as specified as per specification. VVVFD shall be complete in all respect like provision of energy consumption measuring and data storing facility of energy consumption </t>
  </si>
  <si>
    <r>
      <t xml:space="preserve"> </t>
    </r>
    <r>
      <rPr>
        <sz val="10"/>
        <color indexed="8"/>
        <rFont val="Calibri"/>
        <family val="2"/>
        <scheme val="minor"/>
      </rPr>
      <t xml:space="preserve">1.0 </t>
    </r>
    <r>
      <rPr>
        <sz val="10"/>
        <rFont val="Calibri"/>
        <family val="2"/>
        <scheme val="minor"/>
      </rPr>
      <t xml:space="preserve"> </t>
    </r>
  </si>
  <si>
    <r>
      <t xml:space="preserve"> </t>
    </r>
    <r>
      <rPr>
        <b/>
        <sz val="10"/>
        <color indexed="8"/>
        <rFont val="Calibri"/>
        <family val="2"/>
        <scheme val="minor"/>
      </rPr>
      <t xml:space="preserve">Screw Compressor Chilling Machine for each type/rating/model </t>
    </r>
    <r>
      <rPr>
        <sz val="10"/>
        <rFont val="Calibri"/>
        <family val="2"/>
        <scheme val="minor"/>
      </rPr>
      <t xml:space="preserve"> </t>
    </r>
  </si>
  <si>
    <r>
      <t xml:space="preserve"> </t>
    </r>
    <r>
      <rPr>
        <sz val="10"/>
        <color indexed="8"/>
        <rFont val="Calibri"/>
        <family val="2"/>
        <scheme val="minor"/>
      </rPr>
      <t xml:space="preserve">1.1 </t>
    </r>
    <r>
      <rPr>
        <sz val="10"/>
        <rFont val="Calibri"/>
        <family val="2"/>
        <scheme val="minor"/>
      </rPr>
      <t xml:space="preserve"> </t>
    </r>
  </si>
  <si>
    <r>
      <t xml:space="preserve"> </t>
    </r>
    <r>
      <rPr>
        <sz val="10"/>
        <color indexed="8"/>
        <rFont val="Calibri"/>
        <family val="2"/>
        <scheme val="minor"/>
      </rPr>
      <t xml:space="preserve">Oil filter – O ring </t>
    </r>
    <r>
      <rPr>
        <sz val="10"/>
        <rFont val="Calibri"/>
        <family val="2"/>
        <scheme val="minor"/>
      </rPr>
      <t xml:space="preserve"> </t>
    </r>
  </si>
  <si>
    <r>
      <t xml:space="preserve"> </t>
    </r>
    <r>
      <rPr>
        <sz val="10"/>
        <color indexed="8"/>
        <rFont val="Calibri"/>
        <family val="2"/>
        <scheme val="minor"/>
      </rPr>
      <t xml:space="preserve">1 Set </t>
    </r>
    <r>
      <rPr>
        <sz val="10"/>
        <rFont val="Calibri"/>
        <family val="2"/>
        <scheme val="minor"/>
      </rPr>
      <t xml:space="preserve"> </t>
    </r>
  </si>
  <si>
    <r>
      <t xml:space="preserve"> </t>
    </r>
    <r>
      <rPr>
        <sz val="10"/>
        <color indexed="8"/>
        <rFont val="Calibri"/>
        <family val="2"/>
        <scheme val="minor"/>
      </rPr>
      <t xml:space="preserve">1.2 </t>
    </r>
    <r>
      <rPr>
        <sz val="10"/>
        <rFont val="Calibri"/>
        <family val="2"/>
        <scheme val="minor"/>
      </rPr>
      <t xml:space="preserve"> </t>
    </r>
  </si>
  <si>
    <r>
      <t xml:space="preserve"> </t>
    </r>
    <r>
      <rPr>
        <sz val="10"/>
        <color indexed="8"/>
        <rFont val="Calibri"/>
        <family val="2"/>
        <scheme val="minor"/>
      </rPr>
      <t xml:space="preserve">Refrigerant filter </t>
    </r>
    <r>
      <rPr>
        <sz val="10"/>
        <rFont val="Calibri"/>
        <family val="2"/>
        <scheme val="minor"/>
      </rPr>
      <t xml:space="preserve"> </t>
    </r>
  </si>
  <si>
    <r>
      <t xml:space="preserve"> </t>
    </r>
    <r>
      <rPr>
        <sz val="10"/>
        <color indexed="8"/>
        <rFont val="Calibri"/>
        <family val="2"/>
        <scheme val="minor"/>
      </rPr>
      <t xml:space="preserve">1.3 </t>
    </r>
    <r>
      <rPr>
        <sz val="10"/>
        <rFont val="Calibri"/>
        <family val="2"/>
        <scheme val="minor"/>
      </rPr>
      <t xml:space="preserve"> </t>
    </r>
  </si>
  <si>
    <r>
      <t xml:space="preserve"> </t>
    </r>
    <r>
      <rPr>
        <sz val="10"/>
        <color indexed="8"/>
        <rFont val="Calibri"/>
        <family val="2"/>
        <scheme val="minor"/>
      </rPr>
      <t xml:space="preserve">Master solenoid valve </t>
    </r>
    <r>
      <rPr>
        <sz val="10"/>
        <rFont val="Calibri"/>
        <family val="2"/>
        <scheme val="minor"/>
      </rPr>
      <t xml:space="preserve"> </t>
    </r>
  </si>
  <si>
    <r>
      <t xml:space="preserve"> </t>
    </r>
    <r>
      <rPr>
        <sz val="10"/>
        <color indexed="8"/>
        <rFont val="Calibri"/>
        <family val="2"/>
        <scheme val="minor"/>
      </rPr>
      <t xml:space="preserve">1 No. </t>
    </r>
    <r>
      <rPr>
        <sz val="10"/>
        <rFont val="Calibri"/>
        <family val="2"/>
        <scheme val="minor"/>
      </rPr>
      <t xml:space="preserve"> </t>
    </r>
  </si>
  <si>
    <r>
      <t xml:space="preserve"> </t>
    </r>
    <r>
      <rPr>
        <sz val="10"/>
        <color indexed="8"/>
        <rFont val="Calibri"/>
        <family val="2"/>
        <scheme val="minor"/>
      </rPr>
      <t xml:space="preserve">1.4 </t>
    </r>
    <r>
      <rPr>
        <sz val="10"/>
        <rFont val="Calibri"/>
        <family val="2"/>
        <scheme val="minor"/>
      </rPr>
      <t xml:space="preserve"> </t>
    </r>
  </si>
  <si>
    <r>
      <t xml:space="preserve"> </t>
    </r>
    <r>
      <rPr>
        <sz val="10"/>
        <color indexed="8"/>
        <rFont val="Calibri"/>
        <family val="2"/>
        <scheme val="minor"/>
      </rPr>
      <t xml:space="preserve">Master solenoid valve coil </t>
    </r>
    <r>
      <rPr>
        <sz val="10"/>
        <rFont val="Calibri"/>
        <family val="2"/>
        <scheme val="minor"/>
      </rPr>
      <t xml:space="preserve"> </t>
    </r>
  </si>
  <si>
    <r>
      <t xml:space="preserve"> </t>
    </r>
    <r>
      <rPr>
        <sz val="10"/>
        <color indexed="8"/>
        <rFont val="Calibri"/>
        <family val="2"/>
        <scheme val="minor"/>
      </rPr>
      <t xml:space="preserve">2.0 </t>
    </r>
    <r>
      <rPr>
        <sz val="10"/>
        <rFont val="Calibri"/>
        <family val="2"/>
        <scheme val="minor"/>
      </rPr>
      <t xml:space="preserve"> </t>
    </r>
  </si>
  <si>
    <r>
      <t xml:space="preserve"> </t>
    </r>
    <r>
      <rPr>
        <b/>
        <sz val="10"/>
        <color indexed="8"/>
        <rFont val="Calibri"/>
        <family val="2"/>
        <scheme val="minor"/>
      </rPr>
      <t xml:space="preserve">Pumps (for each model) </t>
    </r>
    <r>
      <rPr>
        <sz val="10"/>
        <rFont val="Calibri"/>
        <family val="2"/>
        <scheme val="minor"/>
      </rPr>
      <t xml:space="preserve"> </t>
    </r>
  </si>
  <si>
    <t xml:space="preserve"> </t>
  </si>
  <si>
    <r>
      <t xml:space="preserve"> </t>
    </r>
    <r>
      <rPr>
        <sz val="10"/>
        <color indexed="8"/>
        <rFont val="Calibri"/>
        <family val="2"/>
        <scheme val="minor"/>
      </rPr>
      <t xml:space="preserve">2.1 </t>
    </r>
    <r>
      <rPr>
        <sz val="10"/>
        <rFont val="Calibri"/>
        <family val="2"/>
        <scheme val="minor"/>
      </rPr>
      <t xml:space="preserve"> </t>
    </r>
  </si>
  <si>
    <r>
      <t xml:space="preserve"> </t>
    </r>
    <r>
      <rPr>
        <sz val="10"/>
        <color indexed="8"/>
        <rFont val="Calibri"/>
        <family val="2"/>
        <scheme val="minor"/>
      </rPr>
      <t xml:space="preserve">Pump Bearing </t>
    </r>
    <r>
      <rPr>
        <sz val="10"/>
        <rFont val="Calibri"/>
        <family val="2"/>
        <scheme val="minor"/>
      </rPr>
      <t xml:space="preserve"> </t>
    </r>
  </si>
  <si>
    <r>
      <t xml:space="preserve"> </t>
    </r>
    <r>
      <rPr>
        <sz val="10"/>
        <color indexed="8"/>
        <rFont val="Calibri"/>
        <family val="2"/>
        <scheme val="minor"/>
      </rPr>
      <t xml:space="preserve">2.2 </t>
    </r>
    <r>
      <rPr>
        <sz val="10"/>
        <rFont val="Calibri"/>
        <family val="2"/>
        <scheme val="minor"/>
      </rPr>
      <t xml:space="preserve"> </t>
    </r>
  </si>
  <si>
    <r>
      <t xml:space="preserve"> </t>
    </r>
    <r>
      <rPr>
        <sz val="10"/>
        <color indexed="8"/>
        <rFont val="Calibri"/>
        <family val="2"/>
        <scheme val="minor"/>
      </rPr>
      <t xml:space="preserve">Pump Motor Bearing </t>
    </r>
    <r>
      <rPr>
        <sz val="10"/>
        <rFont val="Calibri"/>
        <family val="2"/>
        <scheme val="minor"/>
      </rPr>
      <t xml:space="preserve"> </t>
    </r>
  </si>
  <si>
    <r>
      <t xml:space="preserve"> </t>
    </r>
    <r>
      <rPr>
        <sz val="10"/>
        <color indexed="8"/>
        <rFont val="Calibri"/>
        <family val="2"/>
        <scheme val="minor"/>
      </rPr>
      <t xml:space="preserve">2.3 </t>
    </r>
    <r>
      <rPr>
        <sz val="10"/>
        <rFont val="Calibri"/>
        <family val="2"/>
        <scheme val="minor"/>
      </rPr>
      <t xml:space="preserve"> </t>
    </r>
  </si>
  <si>
    <r>
      <t xml:space="preserve"> </t>
    </r>
    <r>
      <rPr>
        <sz val="10"/>
        <color indexed="8"/>
        <rFont val="Calibri"/>
        <family val="2"/>
        <scheme val="minor"/>
      </rPr>
      <t xml:space="preserve">Shaft Sleeve </t>
    </r>
    <r>
      <rPr>
        <sz val="10"/>
        <rFont val="Calibri"/>
        <family val="2"/>
        <scheme val="minor"/>
      </rPr>
      <t xml:space="preserve"> </t>
    </r>
  </si>
  <si>
    <r>
      <t xml:space="preserve"> </t>
    </r>
    <r>
      <rPr>
        <sz val="10"/>
        <color indexed="8"/>
        <rFont val="Calibri"/>
        <family val="2"/>
        <scheme val="minor"/>
      </rPr>
      <t xml:space="preserve">2 set </t>
    </r>
    <r>
      <rPr>
        <sz val="10"/>
        <rFont val="Calibri"/>
        <family val="2"/>
        <scheme val="minor"/>
      </rPr>
      <t xml:space="preserve"> </t>
    </r>
  </si>
  <si>
    <r>
      <t xml:space="preserve"> </t>
    </r>
    <r>
      <rPr>
        <sz val="10"/>
        <color indexed="8"/>
        <rFont val="Calibri"/>
        <family val="2"/>
        <scheme val="minor"/>
      </rPr>
      <t xml:space="preserve">3.0 </t>
    </r>
    <r>
      <rPr>
        <sz val="10"/>
        <rFont val="Calibri"/>
        <family val="2"/>
        <scheme val="minor"/>
      </rPr>
      <t xml:space="preserve"> </t>
    </r>
  </si>
  <si>
    <r>
      <t xml:space="preserve"> </t>
    </r>
    <r>
      <rPr>
        <b/>
        <sz val="10"/>
        <color indexed="8"/>
        <rFont val="Calibri"/>
        <family val="2"/>
        <scheme val="minor"/>
      </rPr>
      <t xml:space="preserve">Air handling unit (for each model) </t>
    </r>
    <r>
      <rPr>
        <sz val="10"/>
        <rFont val="Calibri"/>
        <family val="2"/>
        <scheme val="minor"/>
      </rPr>
      <t xml:space="preserve"> </t>
    </r>
  </si>
  <si>
    <r>
      <t xml:space="preserve"> </t>
    </r>
    <r>
      <rPr>
        <sz val="10"/>
        <color indexed="8"/>
        <rFont val="Calibri"/>
        <family val="2"/>
        <scheme val="minor"/>
      </rPr>
      <t xml:space="preserve">3.1 </t>
    </r>
    <r>
      <rPr>
        <sz val="10"/>
        <rFont val="Calibri"/>
        <family val="2"/>
        <scheme val="minor"/>
      </rPr>
      <t xml:space="preserve"> </t>
    </r>
  </si>
  <si>
    <r>
      <t xml:space="preserve"> </t>
    </r>
    <r>
      <rPr>
        <sz val="10"/>
        <color indexed="8"/>
        <rFont val="Calibri"/>
        <family val="2"/>
        <scheme val="minor"/>
      </rPr>
      <t xml:space="preserve">V-belts for AHU Blower </t>
    </r>
    <r>
      <rPr>
        <sz val="10"/>
        <rFont val="Calibri"/>
        <family val="2"/>
        <scheme val="minor"/>
      </rPr>
      <t xml:space="preserve"> </t>
    </r>
  </si>
  <si>
    <r>
      <t xml:space="preserve"> </t>
    </r>
    <r>
      <rPr>
        <sz val="10"/>
        <color indexed="8"/>
        <rFont val="Calibri"/>
        <family val="2"/>
        <scheme val="minor"/>
      </rPr>
      <t xml:space="preserve">2 Sets </t>
    </r>
    <r>
      <rPr>
        <sz val="10"/>
        <rFont val="Calibri"/>
        <family val="2"/>
        <scheme val="minor"/>
      </rPr>
      <t xml:space="preserve"> </t>
    </r>
  </si>
  <si>
    <r>
      <t xml:space="preserve"> </t>
    </r>
    <r>
      <rPr>
        <sz val="10"/>
        <color indexed="8"/>
        <rFont val="Calibri"/>
        <family val="2"/>
        <scheme val="minor"/>
      </rPr>
      <t xml:space="preserve">3.2 </t>
    </r>
    <r>
      <rPr>
        <sz val="10"/>
        <rFont val="Calibri"/>
        <family val="2"/>
        <scheme val="minor"/>
      </rPr>
      <t xml:space="preserve"> </t>
    </r>
  </si>
  <si>
    <r>
      <t xml:space="preserve"> </t>
    </r>
    <r>
      <rPr>
        <sz val="10"/>
        <color indexed="8"/>
        <rFont val="Calibri"/>
        <family val="2"/>
        <scheme val="minor"/>
      </rPr>
      <t xml:space="preserve">AHU Blower bearing </t>
    </r>
    <r>
      <rPr>
        <sz val="10"/>
        <rFont val="Calibri"/>
        <family val="2"/>
        <scheme val="minor"/>
      </rPr>
      <t xml:space="preserve"> </t>
    </r>
  </si>
  <si>
    <r>
      <t xml:space="preserve"> </t>
    </r>
    <r>
      <rPr>
        <sz val="10"/>
        <color indexed="8"/>
        <rFont val="Calibri"/>
        <family val="2"/>
        <scheme val="minor"/>
      </rPr>
      <t xml:space="preserve">3.3 </t>
    </r>
    <r>
      <rPr>
        <sz val="10"/>
        <rFont val="Calibri"/>
        <family val="2"/>
        <scheme val="minor"/>
      </rPr>
      <t xml:space="preserve"> </t>
    </r>
  </si>
  <si>
    <r>
      <t xml:space="preserve"> </t>
    </r>
    <r>
      <rPr>
        <sz val="10"/>
        <color indexed="8"/>
        <rFont val="Calibri"/>
        <family val="2"/>
        <scheme val="minor"/>
      </rPr>
      <t xml:space="preserve">Blower motor bearing </t>
    </r>
    <r>
      <rPr>
        <sz val="10"/>
        <rFont val="Calibri"/>
        <family val="2"/>
        <scheme val="minor"/>
      </rPr>
      <t xml:space="preserve"> </t>
    </r>
  </si>
  <si>
    <r>
      <t xml:space="preserve"> </t>
    </r>
    <r>
      <rPr>
        <sz val="10"/>
        <color indexed="8"/>
        <rFont val="Calibri"/>
        <family val="2"/>
        <scheme val="minor"/>
      </rPr>
      <t xml:space="preserve">3.4 </t>
    </r>
    <r>
      <rPr>
        <sz val="10"/>
        <rFont val="Calibri"/>
        <family val="2"/>
        <scheme val="minor"/>
      </rPr>
      <t xml:space="preserve"> </t>
    </r>
  </si>
  <si>
    <r>
      <t xml:space="preserve"> </t>
    </r>
    <r>
      <rPr>
        <sz val="10"/>
        <color indexed="8"/>
        <rFont val="Calibri"/>
        <family val="2"/>
        <scheme val="minor"/>
      </rPr>
      <t xml:space="preserve">Filters at suction and discharge of all AHUs </t>
    </r>
    <r>
      <rPr>
        <sz val="10"/>
        <rFont val="Calibri"/>
        <family val="2"/>
        <scheme val="minor"/>
      </rPr>
      <t xml:space="preserve"> </t>
    </r>
  </si>
  <si>
    <r>
      <t xml:space="preserve"> </t>
    </r>
    <r>
      <rPr>
        <sz val="10"/>
        <color indexed="8"/>
        <rFont val="Calibri"/>
        <family val="2"/>
        <scheme val="minor"/>
      </rPr>
      <t xml:space="preserve">25% of installed population </t>
    </r>
    <r>
      <rPr>
        <sz val="10"/>
        <rFont val="Calibri"/>
        <family val="2"/>
        <scheme val="minor"/>
      </rPr>
      <t xml:space="preserve"> </t>
    </r>
  </si>
  <si>
    <r>
      <t xml:space="preserve"> </t>
    </r>
    <r>
      <rPr>
        <sz val="10"/>
        <color indexed="8"/>
        <rFont val="Calibri"/>
        <family val="2"/>
        <scheme val="minor"/>
      </rPr>
      <t xml:space="preserve">4.0 </t>
    </r>
    <r>
      <rPr>
        <sz val="10"/>
        <rFont val="Calibri"/>
        <family val="2"/>
        <scheme val="minor"/>
      </rPr>
      <t xml:space="preserve"> </t>
    </r>
  </si>
  <si>
    <r>
      <t xml:space="preserve"> </t>
    </r>
    <r>
      <rPr>
        <b/>
        <sz val="10"/>
        <color indexed="8"/>
        <rFont val="Calibri"/>
        <family val="2"/>
        <scheme val="minor"/>
      </rPr>
      <t xml:space="preserve">Cooling Tower (for each model) </t>
    </r>
    <r>
      <rPr>
        <sz val="10"/>
        <rFont val="Calibri"/>
        <family val="2"/>
        <scheme val="minor"/>
      </rPr>
      <t xml:space="preserve"> </t>
    </r>
  </si>
  <si>
    <r>
      <t xml:space="preserve"> </t>
    </r>
    <r>
      <rPr>
        <sz val="10"/>
        <color indexed="8"/>
        <rFont val="Calibri"/>
        <family val="2"/>
        <scheme val="minor"/>
      </rPr>
      <t xml:space="preserve">4.1 </t>
    </r>
    <r>
      <rPr>
        <sz val="10"/>
        <rFont val="Calibri"/>
        <family val="2"/>
        <scheme val="minor"/>
      </rPr>
      <t xml:space="preserve"> </t>
    </r>
  </si>
  <si>
    <r>
      <t xml:space="preserve"> </t>
    </r>
    <r>
      <rPr>
        <sz val="10"/>
        <color indexed="8"/>
        <rFont val="Calibri"/>
        <family val="2"/>
        <scheme val="minor"/>
      </rPr>
      <t xml:space="preserve">Nozzles for cooling towers </t>
    </r>
    <r>
      <rPr>
        <sz val="10"/>
        <rFont val="Calibri"/>
        <family val="2"/>
        <scheme val="minor"/>
      </rPr>
      <t xml:space="preserve"> </t>
    </r>
  </si>
  <si>
    <r>
      <t xml:space="preserve"> </t>
    </r>
    <r>
      <rPr>
        <sz val="10"/>
        <color indexed="8"/>
        <rFont val="Calibri"/>
        <family val="2"/>
        <scheme val="minor"/>
      </rPr>
      <t xml:space="preserve">20 Nos. </t>
    </r>
    <r>
      <rPr>
        <sz val="10"/>
        <rFont val="Calibri"/>
        <family val="2"/>
        <scheme val="minor"/>
      </rPr>
      <t xml:space="preserve"> </t>
    </r>
  </si>
  <si>
    <r>
      <t xml:space="preserve"> </t>
    </r>
    <r>
      <rPr>
        <sz val="10"/>
        <color indexed="8"/>
        <rFont val="Calibri"/>
        <family val="2"/>
        <scheme val="minor"/>
      </rPr>
      <t xml:space="preserve">4.2 </t>
    </r>
    <r>
      <rPr>
        <sz val="10"/>
        <rFont val="Calibri"/>
        <family val="2"/>
        <scheme val="minor"/>
      </rPr>
      <t xml:space="preserve"> </t>
    </r>
  </si>
  <si>
    <r>
      <t xml:space="preserve"> </t>
    </r>
    <r>
      <rPr>
        <sz val="10"/>
        <color indexed="8"/>
        <rFont val="Calibri"/>
        <family val="2"/>
        <scheme val="minor"/>
      </rPr>
      <t xml:space="preserve">Float valve assembly </t>
    </r>
    <r>
      <rPr>
        <sz val="10"/>
        <rFont val="Calibri"/>
        <family val="2"/>
        <scheme val="minor"/>
      </rPr>
      <t xml:space="preserve"> </t>
    </r>
  </si>
  <si>
    <r>
      <t xml:space="preserve"> </t>
    </r>
    <r>
      <rPr>
        <sz val="10"/>
        <color indexed="8"/>
        <rFont val="Calibri"/>
        <family val="2"/>
        <scheme val="minor"/>
      </rPr>
      <t xml:space="preserve">4.3 </t>
    </r>
    <r>
      <rPr>
        <sz val="10"/>
        <rFont val="Calibri"/>
        <family val="2"/>
        <scheme val="minor"/>
      </rPr>
      <t xml:space="preserve"> </t>
    </r>
  </si>
  <si>
    <r>
      <t xml:space="preserve"> </t>
    </r>
    <r>
      <rPr>
        <sz val="10"/>
        <color indexed="8"/>
        <rFont val="Calibri"/>
        <family val="2"/>
        <scheme val="minor"/>
      </rPr>
      <t xml:space="preserve">Fan Bearings </t>
    </r>
    <r>
      <rPr>
        <sz val="10"/>
        <rFont val="Calibri"/>
        <family val="2"/>
        <scheme val="minor"/>
      </rPr>
      <t xml:space="preserve"> </t>
    </r>
  </si>
  <si>
    <r>
      <t xml:space="preserve"> </t>
    </r>
    <r>
      <rPr>
        <sz val="10"/>
        <color indexed="8"/>
        <rFont val="Calibri"/>
        <family val="2"/>
        <scheme val="minor"/>
      </rPr>
      <t xml:space="preserve">4.4 </t>
    </r>
    <r>
      <rPr>
        <sz val="10"/>
        <rFont val="Calibri"/>
        <family val="2"/>
        <scheme val="minor"/>
      </rPr>
      <t xml:space="preserve"> </t>
    </r>
  </si>
  <si>
    <r>
      <t xml:space="preserve"> </t>
    </r>
    <r>
      <rPr>
        <sz val="10"/>
        <color indexed="8"/>
        <rFont val="Calibri"/>
        <family val="2"/>
        <scheme val="minor"/>
      </rPr>
      <t xml:space="preserve">Motor bearings </t>
    </r>
    <r>
      <rPr>
        <sz val="10"/>
        <rFont val="Calibri"/>
        <family val="2"/>
        <scheme val="minor"/>
      </rPr>
      <t xml:space="preserve"> </t>
    </r>
  </si>
  <si>
    <r>
      <t xml:space="preserve"> </t>
    </r>
    <r>
      <rPr>
        <b/>
        <sz val="10"/>
        <color indexed="8"/>
        <rFont val="Calibri"/>
        <family val="2"/>
        <scheme val="minor"/>
      </rPr>
      <t xml:space="preserve">Electrical Actuators </t>
    </r>
    <r>
      <rPr>
        <sz val="10"/>
        <rFont val="Calibri"/>
        <family val="2"/>
        <scheme val="minor"/>
      </rPr>
      <t xml:space="preserve"> </t>
    </r>
  </si>
  <si>
    <r>
      <t xml:space="preserve"> </t>
    </r>
    <r>
      <rPr>
        <sz val="10"/>
        <color indexed="8"/>
        <rFont val="Calibri"/>
        <family val="2"/>
        <scheme val="minor"/>
      </rPr>
      <t xml:space="preserve">Actuators </t>
    </r>
    <r>
      <rPr>
        <sz val="10"/>
        <rFont val="Calibri"/>
        <family val="2"/>
        <scheme val="minor"/>
      </rPr>
      <t xml:space="preserve"> </t>
    </r>
  </si>
  <si>
    <r>
      <t xml:space="preserve"> </t>
    </r>
    <r>
      <rPr>
        <sz val="10"/>
        <color indexed="8"/>
        <rFont val="Calibri"/>
        <family val="2"/>
        <scheme val="minor"/>
      </rPr>
      <t xml:space="preserve">1 No. of each type, model and rating. </t>
    </r>
    <r>
      <rPr>
        <sz val="10"/>
        <rFont val="Calibri"/>
        <family val="2"/>
        <scheme val="minor"/>
      </rPr>
      <t xml:space="preserve"> </t>
    </r>
  </si>
  <si>
    <r>
      <t xml:space="preserve"> </t>
    </r>
    <r>
      <rPr>
        <sz val="10"/>
        <color indexed="8"/>
        <rFont val="Calibri"/>
        <family val="2"/>
        <scheme val="minor"/>
      </rPr>
      <t xml:space="preserve">1 No of each rating </t>
    </r>
    <r>
      <rPr>
        <sz val="10"/>
        <rFont val="Calibri"/>
        <family val="2"/>
        <scheme val="minor"/>
      </rPr>
      <t xml:space="preserve"> </t>
    </r>
  </si>
  <si>
    <r>
      <t xml:space="preserve"> </t>
    </r>
    <r>
      <rPr>
        <b/>
        <sz val="10"/>
        <color indexed="8"/>
        <rFont val="Calibri"/>
        <family val="2"/>
        <scheme val="minor"/>
      </rPr>
      <t xml:space="preserve">Control &amp; Instrumentation </t>
    </r>
    <r>
      <rPr>
        <sz val="10"/>
        <rFont val="Calibri"/>
        <family val="2"/>
        <scheme val="minor"/>
      </rPr>
      <t xml:space="preserve"> </t>
    </r>
  </si>
  <si>
    <r>
      <t xml:space="preserve"> </t>
    </r>
    <r>
      <rPr>
        <sz val="10"/>
        <color indexed="8"/>
        <rFont val="Calibri"/>
        <family val="2"/>
        <scheme val="minor"/>
      </rPr>
      <t xml:space="preserve">Electronic Transmitters </t>
    </r>
    <r>
      <rPr>
        <sz val="10"/>
        <rFont val="Calibri"/>
        <family val="2"/>
        <scheme val="minor"/>
      </rPr>
      <t xml:space="preserve"> </t>
    </r>
  </si>
  <si>
    <r>
      <t xml:space="preserve"> </t>
    </r>
    <r>
      <rPr>
        <sz val="10"/>
        <color indexed="8"/>
        <rFont val="Calibri"/>
        <family val="2"/>
        <scheme val="minor"/>
      </rPr>
      <t xml:space="preserve">Transmitters of all types and model no. (for the measurement of Pressure, differential pressure flow, level, temperature etc.) </t>
    </r>
    <r>
      <rPr>
        <sz val="10"/>
        <rFont val="Calibri"/>
        <family val="2"/>
        <scheme val="minor"/>
      </rPr>
      <t xml:space="preserve"> </t>
    </r>
  </si>
  <si>
    <r>
      <t xml:space="preserve"> </t>
    </r>
    <r>
      <rPr>
        <sz val="10"/>
        <color indexed="8"/>
        <rFont val="Calibri"/>
        <family val="2"/>
        <scheme val="minor"/>
      </rPr>
      <t xml:space="preserve">5 Nos. of each type and model </t>
    </r>
    <r>
      <rPr>
        <sz val="10"/>
        <rFont val="Calibri"/>
        <family val="2"/>
        <scheme val="minor"/>
      </rPr>
      <t xml:space="preserve"> </t>
    </r>
  </si>
  <si>
    <r>
      <t xml:space="preserve"> </t>
    </r>
    <r>
      <rPr>
        <sz val="10"/>
        <color indexed="8"/>
        <rFont val="Calibri"/>
        <family val="2"/>
        <scheme val="minor"/>
      </rPr>
      <t xml:space="preserve">Temperature elements </t>
    </r>
    <r>
      <rPr>
        <sz val="10"/>
        <rFont val="Calibri"/>
        <family val="2"/>
        <scheme val="minor"/>
      </rPr>
      <t xml:space="preserve"> </t>
    </r>
  </si>
  <si>
    <r>
      <t xml:space="preserve"> </t>
    </r>
    <r>
      <rPr>
        <sz val="10"/>
        <color indexed="8"/>
        <rFont val="Calibri"/>
        <family val="2"/>
        <scheme val="minor"/>
      </rPr>
      <t xml:space="preserve">RTD's* </t>
    </r>
    <r>
      <rPr>
        <sz val="10"/>
        <rFont val="Calibri"/>
        <family val="2"/>
        <scheme val="minor"/>
      </rPr>
      <t xml:space="preserve"> </t>
    </r>
  </si>
  <si>
    <r>
      <t xml:space="preserve"> </t>
    </r>
    <r>
      <rPr>
        <sz val="10"/>
        <color indexed="8"/>
        <rFont val="Calibri"/>
        <family val="2"/>
        <scheme val="minor"/>
      </rPr>
      <t xml:space="preserve">5 Nos. </t>
    </r>
    <r>
      <rPr>
        <sz val="10"/>
        <rFont val="Calibri"/>
        <family val="2"/>
        <scheme val="minor"/>
      </rPr>
      <t xml:space="preserve"> </t>
    </r>
  </si>
  <si>
    <r>
      <t xml:space="preserve"> </t>
    </r>
    <r>
      <rPr>
        <sz val="10"/>
        <color indexed="8"/>
        <rFont val="Calibri"/>
        <family val="2"/>
        <scheme val="minor"/>
      </rPr>
      <t xml:space="preserve">Thermo well (if applicable) </t>
    </r>
    <r>
      <rPr>
        <sz val="10"/>
        <rFont val="Calibri"/>
        <family val="2"/>
        <scheme val="minor"/>
      </rPr>
      <t xml:space="preserve"> 
 * (With head assembly, terminal block and nipple)  </t>
    </r>
  </si>
  <si>
    <r>
      <t xml:space="preserve"> </t>
    </r>
    <r>
      <rPr>
        <sz val="10"/>
        <color indexed="8"/>
        <rFont val="Calibri"/>
        <family val="2"/>
        <scheme val="minor"/>
      </rPr>
      <t xml:space="preserve">2 Nos. </t>
    </r>
    <r>
      <rPr>
        <sz val="10"/>
        <rFont val="Calibri"/>
        <family val="2"/>
        <scheme val="minor"/>
      </rPr>
      <t xml:space="preserve"> </t>
    </r>
  </si>
  <si>
    <r>
      <t xml:space="preserve"> </t>
    </r>
    <r>
      <rPr>
        <sz val="10"/>
        <color indexed="8"/>
        <rFont val="Calibri"/>
        <family val="2"/>
        <scheme val="minor"/>
      </rPr>
      <t xml:space="preserve">Process Actuated Switch Devices Includes all types of Pressure, differential pressure, flow, temperature, and differential temperature, level switch Devices. </t>
    </r>
    <r>
      <rPr>
        <sz val="10"/>
        <rFont val="Calibri"/>
        <family val="2"/>
        <scheme val="minor"/>
      </rPr>
      <t xml:space="preserve"> </t>
    </r>
  </si>
  <si>
    <r>
      <t xml:space="preserve"> </t>
    </r>
    <r>
      <rPr>
        <sz val="10"/>
        <color indexed="8"/>
        <rFont val="Calibri"/>
        <family val="2"/>
        <scheme val="minor"/>
      </rPr>
      <t xml:space="preserve">2 Nos. of each type and model </t>
    </r>
    <r>
      <rPr>
        <sz val="10"/>
        <rFont val="Calibri"/>
        <family val="2"/>
        <scheme val="minor"/>
      </rPr>
      <t xml:space="preserve"> </t>
    </r>
  </si>
  <si>
    <r>
      <t xml:space="preserve"> </t>
    </r>
    <r>
      <rPr>
        <sz val="10"/>
        <color indexed="8"/>
        <rFont val="Calibri"/>
        <family val="2"/>
        <scheme val="minor"/>
      </rPr>
      <t xml:space="preserve">Relative Humidity Sensors </t>
    </r>
    <r>
      <rPr>
        <sz val="10"/>
        <rFont val="Calibri"/>
        <family val="2"/>
        <scheme val="minor"/>
      </rPr>
      <t xml:space="preserve"> </t>
    </r>
  </si>
  <si>
    <r>
      <t xml:space="preserve"> </t>
    </r>
    <r>
      <rPr>
        <sz val="10"/>
        <color indexed="8"/>
        <rFont val="Calibri"/>
        <family val="2"/>
        <scheme val="minor"/>
      </rPr>
      <t xml:space="preserve">Geyserstat </t>
    </r>
    <r>
      <rPr>
        <sz val="10"/>
        <rFont val="Calibri"/>
        <family val="2"/>
        <scheme val="minor"/>
      </rPr>
      <t xml:space="preserve"> </t>
    </r>
  </si>
  <si>
    <r>
      <t xml:space="preserve"> </t>
    </r>
    <r>
      <rPr>
        <sz val="10"/>
        <color indexed="8"/>
        <rFont val="Calibri"/>
        <family val="2"/>
        <scheme val="minor"/>
      </rPr>
      <t xml:space="preserve">Local Humidity/Temperature indicators </t>
    </r>
    <r>
      <rPr>
        <sz val="10"/>
        <rFont val="Calibri"/>
        <family val="2"/>
        <scheme val="minor"/>
      </rPr>
      <t xml:space="preserve"> </t>
    </r>
  </si>
  <si>
    <r>
      <t xml:space="preserve"> </t>
    </r>
    <r>
      <rPr>
        <sz val="10"/>
        <color indexed="8"/>
        <rFont val="Calibri"/>
        <family val="2"/>
        <scheme val="minor"/>
      </rPr>
      <t xml:space="preserve">2 Nos. each </t>
    </r>
    <r>
      <rPr>
        <sz val="10"/>
        <rFont val="Calibri"/>
        <family val="2"/>
        <scheme val="minor"/>
      </rPr>
      <t xml:space="preserve"> </t>
    </r>
  </si>
  <si>
    <r>
      <t xml:space="preserve"> </t>
    </r>
    <r>
      <rPr>
        <b/>
        <sz val="10"/>
        <color indexed="8"/>
        <rFont val="Calibri"/>
        <family val="2"/>
        <scheme val="minor"/>
      </rPr>
      <t xml:space="preserve">Variable Frequency Derive (VFD) </t>
    </r>
    <r>
      <rPr>
        <sz val="10"/>
        <rFont val="Calibri"/>
        <family val="2"/>
        <scheme val="minor"/>
      </rPr>
      <t xml:space="preserve"> </t>
    </r>
  </si>
  <si>
    <r>
      <t xml:space="preserve"> </t>
    </r>
    <r>
      <rPr>
        <sz val="10"/>
        <color indexed="8"/>
        <rFont val="Calibri"/>
        <family val="2"/>
        <scheme val="minor"/>
      </rPr>
      <t xml:space="preserve">Complete VFD derive </t>
    </r>
    <r>
      <rPr>
        <sz val="10"/>
        <rFont val="Calibri"/>
        <family val="2"/>
        <scheme val="minor"/>
      </rPr>
      <t xml:space="preserve"> </t>
    </r>
  </si>
  <si>
    <r>
      <t xml:space="preserve"> </t>
    </r>
    <r>
      <rPr>
        <sz val="10"/>
        <color indexed="8"/>
        <rFont val="Calibri"/>
        <family val="2"/>
        <scheme val="minor"/>
      </rPr>
      <t xml:space="preserve">1 No of each type &amp; rating </t>
    </r>
    <r>
      <rPr>
        <sz val="10"/>
        <rFont val="Calibri"/>
        <family val="2"/>
        <scheme val="minor"/>
      </rPr>
      <t xml:space="preserve"> </t>
    </r>
  </si>
  <si>
    <r>
      <t xml:space="preserve"> </t>
    </r>
    <r>
      <rPr>
        <sz val="10"/>
        <color indexed="8"/>
        <rFont val="Calibri"/>
        <family val="2"/>
        <scheme val="minor"/>
      </rPr>
      <t xml:space="preserve">Complete Converter &amp; Inverter unit </t>
    </r>
    <r>
      <rPr>
        <sz val="10"/>
        <rFont val="Calibri"/>
        <family val="2"/>
        <scheme val="minor"/>
      </rPr>
      <t xml:space="preserve"> </t>
    </r>
  </si>
  <si>
    <r>
      <t xml:space="preserve"> </t>
    </r>
    <r>
      <rPr>
        <sz val="10"/>
        <color indexed="8"/>
        <rFont val="Calibri"/>
        <family val="2"/>
        <scheme val="minor"/>
      </rPr>
      <t xml:space="preserve">Set of Cards </t>
    </r>
    <r>
      <rPr>
        <sz val="10"/>
        <rFont val="Calibri"/>
        <family val="2"/>
        <scheme val="minor"/>
      </rPr>
      <t xml:space="preserve"> </t>
    </r>
  </si>
  <si>
    <r>
      <t xml:space="preserve"> </t>
    </r>
    <r>
      <rPr>
        <sz val="10"/>
        <color indexed="8"/>
        <rFont val="Calibri"/>
        <family val="2"/>
        <scheme val="minor"/>
      </rPr>
      <t xml:space="preserve">Set of fuses </t>
    </r>
    <r>
      <rPr>
        <sz val="10"/>
        <rFont val="Calibri"/>
        <family val="2"/>
        <scheme val="minor"/>
      </rPr>
      <t xml:space="preserve"> </t>
    </r>
  </si>
  <si>
    <r>
      <t xml:space="preserve"> </t>
    </r>
    <r>
      <rPr>
        <sz val="10"/>
        <color indexed="8"/>
        <rFont val="Calibri"/>
        <family val="2"/>
        <scheme val="minor"/>
      </rPr>
      <t xml:space="preserve">2 Nos of each type &amp; rating </t>
    </r>
    <r>
      <rPr>
        <sz val="10"/>
        <rFont val="Calibri"/>
        <family val="2"/>
        <scheme val="minor"/>
      </rPr>
      <t xml:space="preserve"> </t>
    </r>
  </si>
  <si>
    <r>
      <t xml:space="preserve"> </t>
    </r>
    <r>
      <rPr>
        <sz val="10"/>
        <color indexed="8"/>
        <rFont val="Calibri"/>
        <family val="2"/>
        <scheme val="minor"/>
      </rPr>
      <t xml:space="preserve">Input &amp; Output Chokes (If applicable) </t>
    </r>
    <r>
      <rPr>
        <sz val="10"/>
        <rFont val="Calibri"/>
        <family val="2"/>
        <scheme val="minor"/>
      </rPr>
      <t xml:space="preserve"> </t>
    </r>
  </si>
  <si>
    <t>O*</t>
  </si>
  <si>
    <t>P</t>
  </si>
  <si>
    <r>
      <t xml:space="preserve">Total lumpsum price for special tools &amp; tackles for maintenance inclusive of packing forwarding, transportation up to site, etc. 
(Bidder shall submit item-wise price break-up as per </t>
    </r>
    <r>
      <rPr>
        <b/>
        <sz val="11"/>
        <color theme="1"/>
        <rFont val="Calibri"/>
        <family val="2"/>
        <scheme val="minor"/>
      </rPr>
      <t>Appendix-A</t>
    </r>
    <r>
      <rPr>
        <sz val="11"/>
        <color theme="1"/>
        <rFont val="Calibri"/>
        <family val="2"/>
        <scheme val="minor"/>
      </rPr>
      <t xml:space="preserve"> ).</t>
    </r>
  </si>
  <si>
    <r>
      <t xml:space="preserve">Total lumpsum price for commissioning spares inclusive of packing forwarding, transportation up to site, etc. 
(Bidder shall submit item-wise price break-up as per </t>
    </r>
    <r>
      <rPr>
        <b/>
        <sz val="11"/>
        <color theme="1"/>
        <rFont val="Calibri"/>
        <family val="2"/>
        <scheme val="minor"/>
      </rPr>
      <t>Appendix-B</t>
    </r>
    <r>
      <rPr>
        <sz val="11"/>
        <color theme="1"/>
        <rFont val="Calibri"/>
        <family val="2"/>
        <scheme val="minor"/>
      </rPr>
      <t>).</t>
    </r>
  </si>
  <si>
    <t>Pumps with motor set along with accessories for pumping of softening plant reject and cooling tower blow down to CMB</t>
  </si>
  <si>
    <t>15*</t>
  </si>
  <si>
    <t>24*</t>
  </si>
  <si>
    <t>Water cooled Chilling machine each of minimum 165 TR capacity (actual) consisting of (a) Screw refrigerant compressor complete with motors, control panel, multi drive set, controls and interlocks other accessories as specified; (b) Water cooled condenser adequately sized with suitable anti corrosive paint coating for tube and shell part coming in contact with soft water &amp; other accessories and (c) Shell &amp; tube type water chiller &amp; other accessories, as specified.</t>
  </si>
  <si>
    <t>Water cooled Chilling machine each of minimum 125 TR capacity (actual) consisting of (a) Screw refrigerant compressor complete with motors, control panel, multi drive set, controls and interlocks other accessories as specified; (b) Water cooled condenser adequately sized &amp; other accessories and (c) Shell &amp; tube type water chiller &amp; other accessories, as specified.</t>
  </si>
  <si>
    <t xml:space="preserve">Water cooled Chilling, each of minimum 100 TR capacity (actual) consisting of (a) Screw refrigerant compressor complete with motors, control panel, multi drive set, controls and interlocks other accessories as specified; (b) Water cooled condenser adequately sized with suitable anti corrosive paint coating for tube and shell part coming in contact with soft water &amp; other accessories  and (c) Shell &amp; tube type water chiller &amp; other accessories, as specified. Chiller shall be complete in all respect. </t>
  </si>
  <si>
    <t xml:space="preserve">Water cooled Chilling, each of minimum 65 TR capacity (actual) consisting of (a) Screw refrigerant compressor complete with motors, control panel, multi drive set, controls and interlocks other accessories as specified; (b) Water cooled condenser adequately sized with suitable anti corrosive paint coating for tube and shell part coming in contact with soft water &amp; other accessories  and (c) Shell &amp; tube type water chiller &amp; other accessories, as specified. Chiller shall be complete in all respect. </t>
  </si>
  <si>
    <t>DX type, air cooled condensing unit of minimum 30 TR  capacity (actual). The refrigerant compressor shall be Scroll, hermetic / Semi-hermetic type suitable for Refrigerant R-134a / R-407c / R-410a environment friendly HFC refrigerants with drive package, Suction and discharge valves, capacity control system, expansion valve, crank case heater etc. A control panel shall be provided to house all gauges and controls. The panel shall contain all necessary terminal strips to facilitate external wiring. The unit shall be complete with expansion valve, all necessary fittings, accessories, insulated refrigerent piping to and from AHUs, foundation bolts, nuts, washers etc complete in all respect.</t>
  </si>
  <si>
    <t>DX type, air cooled condensing unit of minimum 35TR  capacity (actual). The refrigerant compressor shall be Scroll, hermetic / Semi-hermetic type suitable for Refrigerant R-134a / R-407c / R-410a environment friendly HFC refrigerants with drive package, Suction and discharge valves, capacity control system, expansion valve, crank case heater etc. A control panel shall be provided to house all gauges and controls. The panel shall contain all necessary terminal strips to facilitate external wiring. The unit shall be complete with expansion valve, all necessary fittings, accessories, insulated refrigerent piping to and from AHUs, foundation bolts, nuts, washers etc complete in all respect.</t>
  </si>
  <si>
    <t>DX type, air cooled condensing unit of minimum 20 TR  capacity (actual). The refrigerant compressor shall be Scroll, hermetic / Semi-hermetic type suitable for Refrigerant R-134a / R-407c / R-410a environment friendly HFC refrigerants with drive package, Suction and discharge valves, capacity control system, expansion valve, crank case heater etc. A control panel shall be provided to house all gauges and controls. The panel shall contain all necessary terminal strips to facilitate external wiring. The unit shall be complete with expansion valve, all necessary fittings, accessories, insulated refrigerent piping to and from AHUs, foundation bolts, nuts, washers etc complete in all respect.</t>
  </si>
  <si>
    <t>DX type, air cooled condensing unit of minimum 15 TR  capacity (actual). The refrigerant compressor shall be Scroll, hermetic / Semi-hermetic type suitable for Refrigerant R-134a / R-407c / R-410a environment friendly HFC refrigerants with drive package, Suction and discharge valves, capacity control system, expansion valve, crank case heater etc. A control panel shall be provided to house all gauges and controls. The panel shall contain all necessary terminal strips to facilitate external wiring. The unit shall be complete with expansion valve, all necessary fittings, accessories, insulated refrigerent piping to and from AHUs, foundation bolts, nuts, washers etc complete in all respect.</t>
  </si>
  <si>
    <t>Set*</t>
  </si>
  <si>
    <t>Sheet metal cabinet type air handling units (double skin as per specification) The draw through horizontal AHUs shall comprise of , Dampers, pre filter, fine filters, DX- cooling coil, Electric heating coil, Electric steam humidifier and Fan section with fan &amp; TEFC sq cage induction motor, drive set, condensate drain pan, thermostatic controls and other accessories, like ladder along with supporting structure for filter and plenum, etc. to meet the AC load of control room area   as per specification.</t>
  </si>
  <si>
    <t xml:space="preserve">Sheet metal cabinet type air handling units (double skin as per specification) The draw through horizontal AHUs (min. 60 mmWC SP) shall comprise of Dampers, pre filter, fine filters, DX- cooling coil, Fan section with fan &amp; TEFC sq cage induction motor, condensate drain pan, thermostatic controls and other accessories, like ladder along with supporting structure for filter and plenum, etc. as per specification. 
</t>
  </si>
  <si>
    <t>MONSOON REHEATING / WINTER HEATING KIT comprising strip heaters, safety controls, air-stat, contactors, frame work, thermostat &amp; humidistat/ sensors etc. for above mentioned PAC.</t>
  </si>
  <si>
    <t>HUMIDIFIER for above mentioned PAC complete with humidistat, safety controls, make up water piping from make up tank /nearest source of water, valves fittings etc. for above mentioned PAC.</t>
  </si>
  <si>
    <t>Fresh air fan (axial flow type), complete with motor, inlet cone, air filters (pre and fine), dampers etc. along with support structure and other accessories for above mentioned package AC</t>
  </si>
  <si>
    <t>Fresh air fan (axial flow type), complete with motor, inlet cone, air filters (pre and fine), dampers etc. along with support structure and other accessories for above package AC.</t>
  </si>
  <si>
    <t>AIR COOLED CASSETTE SPLIT UNITS consisting of outdoor unit (having compressor condenser coils with fan and motor), indoor unit (having evaporator coil, filter,fan with motor), interconnecting refrigerant piping as per site requirement &amp; fittings with insulation, cordless remote, electrical power cord upto the nearest available point along with isolator / MCB, fixing frame for indoor and outdoor unit, Stablizer,etc. with best BEE Rating as per specification.</t>
  </si>
  <si>
    <t>AIR COOLED DUCTABLE SPLIT AC consisting of outdoor unit (having compressor condenser coils with fan and motor), indoor unit (having evaporator coil, filter, fan with motor), interconnecting refrigerant piping, drain piping as per site requirement &amp; fittings with insulation, cordless remote, electrical power cord upto the nearest available point along with isolator / MCB, fixing frame for indoor and outdoor unit, fresh air arrangement etc.</t>
  </si>
  <si>
    <t xml:space="preserve">2 Ton capacity chain pulley block without travelling trolley </t>
  </si>
  <si>
    <t>Field instruments like pressure gauge, temperature gauge, pressure switch,pressure sensor, pressure transmitters,  differential pressure switch, differential pressure transmitters flow switch, flow transmitter, flow meter, CO2 sensors, occupancy sensors, temperature sensors, BTU meter (at each chiller of Service building and Admin building),  etc, including necessary control panel form hook up with main DDCMIS as per specifications</t>
  </si>
  <si>
    <r>
      <t xml:space="preserve"> </t>
    </r>
    <r>
      <rPr>
        <sz val="10"/>
        <color indexed="8"/>
        <rFont val="Calibri"/>
        <family val="2"/>
        <scheme val="minor"/>
      </rPr>
      <t xml:space="preserve">Motor  </t>
    </r>
    <r>
      <rPr>
        <sz val="10"/>
        <rFont val="Calibri"/>
        <family val="2"/>
        <scheme val="minor"/>
      </rPr>
      <t xml:space="preserve"> </t>
    </r>
  </si>
  <si>
    <t>Electric Hoist (for each model)</t>
  </si>
  <si>
    <t>Brake linings</t>
  </si>
  <si>
    <t>2 set of each type</t>
  </si>
  <si>
    <t>Rope guide and rope tightner</t>
  </si>
  <si>
    <t>1 no. of each type</t>
  </si>
  <si>
    <t>Limit switch</t>
  </si>
  <si>
    <t>2 nos. of each type and size</t>
  </si>
  <si>
    <t>Gear box/gear set</t>
  </si>
  <si>
    <t>2 sets of each type</t>
  </si>
  <si>
    <t>Motor / geared motor</t>
  </si>
  <si>
    <t>1 no. of each type and rating</t>
  </si>
  <si>
    <t>Drum bearing</t>
  </si>
  <si>
    <t>1 set of each type and rating</t>
  </si>
  <si>
    <r>
      <t xml:space="preserve"> 8</t>
    </r>
    <r>
      <rPr>
        <sz val="10"/>
        <color indexed="8"/>
        <rFont val="Calibri"/>
        <family val="2"/>
        <scheme val="minor"/>
      </rPr>
      <t xml:space="preserve">.1.1 </t>
    </r>
    <r>
      <rPr>
        <sz val="10"/>
        <rFont val="Calibri"/>
        <family val="2"/>
        <scheme val="minor"/>
      </rPr>
      <t xml:space="preserve"> </t>
    </r>
  </si>
  <si>
    <r>
      <t xml:space="preserve"> 8</t>
    </r>
    <r>
      <rPr>
        <sz val="10"/>
        <color indexed="8"/>
        <rFont val="Calibri"/>
        <family val="2"/>
        <scheme val="minor"/>
      </rPr>
      <t xml:space="preserve">.2.1 </t>
    </r>
    <r>
      <rPr>
        <sz val="10"/>
        <rFont val="Calibri"/>
        <family val="2"/>
        <scheme val="minor"/>
      </rPr>
      <t xml:space="preserve"> </t>
    </r>
  </si>
  <si>
    <r>
      <t xml:space="preserve"> 8</t>
    </r>
    <r>
      <rPr>
        <sz val="10"/>
        <color indexed="8"/>
        <rFont val="Calibri"/>
        <family val="2"/>
        <scheme val="minor"/>
      </rPr>
      <t xml:space="preserve">.2.2 </t>
    </r>
    <r>
      <rPr>
        <sz val="10"/>
        <rFont val="Calibri"/>
        <family val="2"/>
        <scheme val="minor"/>
      </rPr>
      <t xml:space="preserve"> </t>
    </r>
  </si>
  <si>
    <t>Note: 
1) For detailed scope of Operation and Maintenance Services, Technical Specification to be referred. Any variation in no. of months shall be exercised based on unit rate arrived from price quoted against Sl.no 2.5 above.</t>
  </si>
  <si>
    <t>Main Price Schedule</t>
  </si>
  <si>
    <t>Supply</t>
  </si>
  <si>
    <t>Service</t>
  </si>
  <si>
    <t xml:space="preserve">Taxes </t>
  </si>
  <si>
    <t>Total Ex-Works
(excluding GST)
(INR)</t>
  </si>
  <si>
    <t>Freight in %</t>
  </si>
  <si>
    <t>Total Freight</t>
  </si>
  <si>
    <t>Unit Price
(INR)</t>
  </si>
  <si>
    <t>Total Price
(INR)</t>
  </si>
  <si>
    <t>GST type</t>
  </si>
  <si>
    <t>GST rate in %</t>
  </si>
  <si>
    <t>GST amount in Rs.</t>
  </si>
  <si>
    <t>Total Price  Including Freight &amp; GST (INR)</t>
  </si>
  <si>
    <t>NAME OF THE BIDDER</t>
  </si>
  <si>
    <t>ANNEXURE - I : PRICE BREAKUP FOR SUPPLY PART</t>
  </si>
  <si>
    <t>E&amp;C</t>
  </si>
  <si>
    <t>Unit Ex-Works Price 
(INR)</t>
  </si>
  <si>
    <t>Total Ex-Works Price 
(INR)</t>
  </si>
  <si>
    <t>Unit E&amp;C Price
(INR)</t>
  </si>
  <si>
    <t>Total E&amp;C Price
(INR)</t>
  </si>
  <si>
    <t xml:space="preserve">APPENDIX-A
Special tools &amp; tackles for maintenance </t>
  </si>
  <si>
    <t xml:space="preserve">Total </t>
  </si>
  <si>
    <t>APPENDIX-B
Commissioning spares</t>
  </si>
  <si>
    <t>ANNEXURE - II
LIST OF MANDATORY SPARES</t>
  </si>
  <si>
    <t>Total</t>
  </si>
  <si>
    <t>Ltr./Lot</t>
  </si>
  <si>
    <t>Kg/Lot</t>
  </si>
  <si>
    <t>Sheet metal cabinet type air handling units (double skin as per specification) consisting of chilled water cooling coil, centrifugal blower, TEFC sq cage induction motor, non-return damper, motorised volume control damper,filters (pre filter), 3 way motorised mixing valve with thermostatic controls and other accessories to meet the AC load of the UPS, SWAS Room, Water Analysis Lab of Unit I &amp; II &amp; CEP VFD of Unit II at 8.5m.  Fine Filters and HEPA Filters in individual  discharge of AHUs as per specification.</t>
  </si>
  <si>
    <r>
      <t>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Silo Utility building &amp; MCC (AHP Control Buildings).  Fine Filters  in discharge for individual AHUs shall also be included.</t>
    </r>
    <r>
      <rPr>
        <strike/>
        <sz val="11"/>
        <color theme="1"/>
        <rFont val="Calibri"/>
        <family val="2"/>
        <scheme val="minor"/>
      </rPr>
      <t xml:space="preserve"> </t>
    </r>
  </si>
  <si>
    <t>Fresh air fan (axial flow type), complete with motor,inlet cone, air filters (pre and fine), modulating dampers etc. as per specification for each AHU room. for ESP cum FGD control room and AHP control rooms.</t>
  </si>
  <si>
    <t>Pan type humidifier for each AHU room  for each ESP cum FGD control room and AHP control rooms.</t>
  </si>
  <si>
    <t>Monsoon reheating/ winter heating kit comprising strip heaters, safety controls, air-stat, contactors, frame work, thermostat &amp; humidistat/ sensors etc. for each ESP cum FGD control room and AHP control rooms.</t>
  </si>
  <si>
    <t>Skid mounted softening plant (2 x 100 % ) with associated piping,valves, instruments, soft water pumps &amp; regeneration pumps &amp; tanks as applicable &amp; as per tender requirement.</t>
  </si>
  <si>
    <t>Pumps with motor set along with accessories for pumping of softening plant reject and cooling tower blow down to CMB.</t>
  </si>
  <si>
    <t>Condenser water piping with necessary fittings, strainers, valves including piping from soft water storage tank to cooling tower, chiller, condenser water pumps, pan humidifiers of AHU room as specified.</t>
  </si>
  <si>
    <t>Chilled water piping within AC plant room, AHU rooms and from AC plant room to various AHU rooms, chilled water pumps, expansion tank complete with valves supports, fittings, strainers,insulation with finish as per specification.</t>
  </si>
  <si>
    <t>Soft water/make-up MS  /FRP Storage tank to cooling towers with instruments, valves and all other accessories as required. Capacity of each tank 4m3 (minimum).</t>
  </si>
  <si>
    <t>Sheet metal cabinet type air handling units (double skin as per specification) consisting of chilled water cooling coil, centrifugal blower, TEFC sq cage induction motor, VVVFD drive set, non-return damper,motorised volume control damper, filters (pre filter), 3 way motorised mixing valve with thermostatic controls and other accessories to meet the AC load of the the all floors of service building.   . Filters for AHUs shall be included in discharge of AHU as per specification.VVVFD shall be complete in all respect like provision of energy consumption measuring and data storing facility of energy consumption.</t>
  </si>
  <si>
    <r>
      <t xml:space="preserve">Centrifugal pump sets for Secondary chilled water recirculation complete with TEFC motor with VVVFD drive set &amp; all accessories, as specified. VVVFD shall be complete in all respect like provision of energy consumption measuring and data storing facility of energy consumption. </t>
    </r>
    <r>
      <rPr>
        <strike/>
        <sz val="11"/>
        <color rgb="FF006100"/>
        <rFont val="Calibri"/>
        <family val="2"/>
        <scheme val="minor"/>
      </rPr>
      <t/>
    </r>
  </si>
  <si>
    <t>Soft water make-up MS /FRP Storage tank to cooling towers with instruments, valves and all other accessories as required. Capacity of each tank 4m3  (minimum).</t>
  </si>
  <si>
    <t>Variable air volume (VAV) box complete with damper, differential pressure sensor, motorised damper, actuator, cooling / heating thermostat with ON / OFF control, differential pressure sensor, 24 V power supply unit, controller capable of accepting analogue signal from CO2 sensor/ occupancy sensor/ thermostat and output to damper actuator, distribution board floor wise for green building like Service building, Admin. building, Auditorium, canteen and IT building suitable for following air flow capacity.</t>
  </si>
  <si>
    <t>GI Volume control dampers for Duct.</t>
  </si>
  <si>
    <t>Acoustic insulation of the first 6m of ducting from AHU outlets.</t>
  </si>
  <si>
    <t>Monsoon reheating / winter heating kit comprising strip heaters, safety controls, air-stat, contactors, frame work, thermostat etc. for above condensing unit.</t>
  </si>
  <si>
    <t>PAN type HUMIDIFIER for each AHU room complete with humidistat, safety controls, make up water piping from make up tank / nearest source of water, valves fittings etc.  for above condensing unit.</t>
  </si>
  <si>
    <t>Fresh air fan (axial flow type), complete with motor, inlet cone, air filters (pre and fine), dampers etc. for each AHU room  for above condensing unit.</t>
  </si>
  <si>
    <t>Air Cooled PAC-Unit complete with all accessories as specified The package unit shall be complete with all accessories like duct hetaers, pan humidifier, filters, acoustic insulation of duct for 5m from PU, drain piping with insulation upto nearest drain, required instrumentation etc.</t>
  </si>
  <si>
    <t>HUMIDIFIER for above PAC complete with humidistat, safety controls, make up water piping from make up tank /nearest source of water, valves fittings etc. for above PAC.</t>
  </si>
  <si>
    <r>
      <t xml:space="preserve">Total lump sum firm price inclusive of all prevailing taxes, duties and other levies for </t>
    </r>
    <r>
      <rPr>
        <b/>
        <sz val="11"/>
        <rFont val="Calibri"/>
        <family val="2"/>
        <scheme val="minor"/>
      </rPr>
      <t xml:space="preserve">Supply part </t>
    </r>
    <r>
      <rPr>
        <sz val="11"/>
        <rFont val="Calibri"/>
        <family val="2"/>
        <scheme val="minor"/>
      </rPr>
      <t xml:space="preserve">comprising of manufacture, fabrication, assembly, inspection / testing at vendor's &amp; sub-vendor’s works, painting, maintenance tools &amp; tackles (as applicable), fill of lubricants &amp; consumables along with spares for erection as required, start-up and commissioning spares as required, forwarding, proper packing, shipment and delivery at site for the total scope defined as per BHEL NIT &amp; tender technical specification as specified above, amendment &amp; agreements till placement of order. </t>
    </r>
    <r>
      <rPr>
        <b/>
        <sz val="11"/>
        <rFont val="Calibri"/>
        <family val="2"/>
        <scheme val="minor"/>
      </rPr>
      <t xml:space="preserve">(Break-up as per Annexure-I)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</si>
</sst>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4009]\ * #,##0.00_ ;_ [$₹-4009]\ * \-#,##0.00_ ;_ [$₹-4009]\ * &quot;-&quot;??_ ;_ @_ "/>
  </numFmts>
  <fonts count="30" x14ac:knownFonts="1">
    <font>
      <sz val="11"/>
      <color theme="1"/>
      <name val="Calibri"/>
      <family val="2"/>
      <scheme val="minor"/>
    </font>
    <font>
      <sz val="11"/>
      <name val="Arial"/>
      <family val="2"/>
    </font>
    <font>
      <sz val="10"/>
      <name val="Arial"/>
      <family val="2"/>
    </font>
    <font>
      <sz val="11"/>
      <name val="Calibri"/>
      <family val="2"/>
      <scheme val="minor"/>
    </font>
    <font>
      <sz val="8"/>
      <name val="Calibri"/>
      <family val="2"/>
      <scheme val="minor"/>
    </font>
    <font>
      <b/>
      <sz val="11"/>
      <color theme="1"/>
      <name val="Calibri"/>
      <family val="2"/>
      <scheme val="minor"/>
    </font>
    <font>
      <b/>
      <sz val="11"/>
      <name val="Calibri"/>
      <family val="2"/>
      <scheme val="minor"/>
    </font>
    <font>
      <b/>
      <sz val="11"/>
      <color rgb="FFFF0000"/>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trike/>
      <sz val="11"/>
      <color rgb="FF006100"/>
      <name val="Calibri"/>
      <family val="2"/>
      <scheme val="minor"/>
    </font>
    <font>
      <b/>
      <strike/>
      <sz val="11"/>
      <color rgb="FFFF0000"/>
      <name val="Calibri"/>
      <family val="2"/>
      <scheme val="minor"/>
    </font>
    <font>
      <b/>
      <strike/>
      <sz val="11"/>
      <color rgb="FFFA7D00"/>
      <name val="Calibri"/>
      <family val="2"/>
      <scheme val="minor"/>
    </font>
    <font>
      <strike/>
      <sz val="11"/>
      <color theme="1"/>
      <name val="Calibri"/>
      <family val="2"/>
      <scheme val="minor"/>
    </font>
    <font>
      <sz val="10"/>
      <name val="Calibri"/>
      <family val="2"/>
      <scheme val="minor"/>
    </font>
    <font>
      <b/>
      <sz val="10"/>
      <color indexed="8"/>
      <name val="Calibri"/>
      <family val="2"/>
      <scheme val="minor"/>
    </font>
    <font>
      <sz val="10"/>
      <color theme="1"/>
      <name val="Calibri"/>
      <family val="2"/>
      <scheme val="minor"/>
    </font>
    <font>
      <sz val="10"/>
      <color indexed="8"/>
      <name val="Calibri"/>
      <family val="2"/>
      <scheme val="minor"/>
    </font>
    <font>
      <b/>
      <sz val="10"/>
      <name val="Calibri"/>
      <family val="2"/>
      <scheme val="minor"/>
    </font>
    <font>
      <b/>
      <sz val="12"/>
      <name val="Calibri"/>
      <family val="2"/>
      <scheme val="minor"/>
    </font>
    <font>
      <b/>
      <sz val="14"/>
      <name val="Calibri"/>
      <family val="2"/>
      <scheme val="minor"/>
    </font>
    <font>
      <b/>
      <sz val="12"/>
      <name val="Arial"/>
      <family val="2"/>
    </font>
    <font>
      <sz val="11"/>
      <color theme="1"/>
      <name val="Arial"/>
      <family val="2"/>
    </font>
    <font>
      <b/>
      <sz val="11"/>
      <color theme="1"/>
      <name val="Arial"/>
      <family val="2"/>
    </font>
    <font>
      <b/>
      <sz val="11"/>
      <name val="Arial"/>
      <family val="2"/>
    </font>
    <font>
      <b/>
      <sz val="16"/>
      <name val="Calibri"/>
      <family val="2"/>
      <scheme val="minor"/>
    </font>
    <font>
      <b/>
      <sz val="12"/>
      <color theme="1"/>
      <name val="Calibri"/>
      <family val="2"/>
      <scheme val="minor"/>
    </font>
    <font>
      <sz val="12"/>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theme="0" tint="-0.14999847407452621"/>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auto="1"/>
      </left>
      <right style="medium">
        <color indexed="64"/>
      </right>
      <top style="thin">
        <color auto="1"/>
      </top>
      <bottom style="thin">
        <color auto="1"/>
      </bottom>
      <diagonal/>
    </border>
    <border>
      <left/>
      <right style="medium">
        <color indexed="64"/>
      </right>
      <top style="thin">
        <color indexed="64"/>
      </top>
      <bottom style="thin">
        <color indexed="64"/>
      </bottom>
      <diagonal/>
    </border>
  </borders>
  <cellStyleXfs count="9">
    <xf numFmtId="0" fontId="0" fillId="0" borderId="0"/>
    <xf numFmtId="0" fontId="1" fillId="0" borderId="0"/>
    <xf numFmtId="0" fontId="2" fillId="0" borderId="0"/>
    <xf numFmtId="0" fontId="2" fillId="0" borderId="0"/>
    <xf numFmtId="0" fontId="9" fillId="5" borderId="0" applyNumberFormat="0" applyBorder="0" applyAlignment="0" applyProtection="0"/>
    <xf numFmtId="0" fontId="10" fillId="6" borderId="0" applyNumberFormat="0" applyBorder="0" applyAlignment="0" applyProtection="0"/>
    <xf numFmtId="0" fontId="11" fillId="7" borderId="10" applyNumberFormat="0" applyAlignment="0" applyProtection="0"/>
    <xf numFmtId="43" fontId="8" fillId="0" borderId="0" applyFont="0" applyFill="0" applyBorder="0" applyAlignment="0" applyProtection="0"/>
    <xf numFmtId="9" fontId="8" fillId="0" borderId="0" applyFont="0" applyFill="0" applyBorder="0" applyAlignment="0" applyProtection="0"/>
  </cellStyleXfs>
  <cellXfs count="132">
    <xf numFmtId="0" fontId="0" fillId="0" borderId="0" xfId="0"/>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0" fillId="0" borderId="0" xfId="0" applyAlignment="1">
      <alignment wrapText="1"/>
    </xf>
    <xf numFmtId="0" fontId="3" fillId="0" borderId="0" xfId="0" applyFont="1"/>
    <xf numFmtId="0" fontId="0" fillId="0" borderId="0" xfId="0" applyAlignment="1">
      <alignment horizontal="center" vertical="top" wrapText="1"/>
    </xf>
    <xf numFmtId="0" fontId="0" fillId="0" borderId="0" xfId="0" applyAlignment="1">
      <alignment horizontal="justify" vertical="top" wrapText="1"/>
    </xf>
    <xf numFmtId="0" fontId="0" fillId="0" borderId="0" xfId="0" applyAlignment="1">
      <alignment horizontal="center" vertical="center" wrapText="1"/>
    </xf>
    <xf numFmtId="0" fontId="3" fillId="0" borderId="0" xfId="0" applyFont="1" applyAlignment="1">
      <alignment wrapText="1"/>
    </xf>
    <xf numFmtId="0" fontId="0" fillId="3" borderId="0" xfId="0" applyFill="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4" borderId="1" xfId="0" applyFont="1" applyFill="1" applyBorder="1" applyAlignment="1">
      <alignment horizontal="justify" vertical="top" wrapText="1"/>
    </xf>
    <xf numFmtId="0" fontId="3" fillId="0" borderId="1" xfId="0" applyFont="1" applyBorder="1" applyAlignment="1" applyProtection="1">
      <alignment horizontal="center" vertical="center"/>
      <protection locked="0"/>
    </xf>
    <xf numFmtId="0" fontId="0" fillId="0" borderId="1" xfId="0" applyBorder="1" applyAlignment="1">
      <alignment horizontal="left" vertical="center" wrapText="1"/>
    </xf>
    <xf numFmtId="0" fontId="3" fillId="2" borderId="0" xfId="0" applyFont="1" applyFill="1"/>
    <xf numFmtId="0" fontId="0" fillId="2" borderId="0" xfId="0" applyFill="1" applyAlignment="1">
      <alignment wrapText="1"/>
    </xf>
    <xf numFmtId="0" fontId="0" fillId="4" borderId="1" xfId="0"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horizontal="center" vertical="top"/>
      <protection locked="0"/>
    </xf>
    <xf numFmtId="0" fontId="3" fillId="0" borderId="0" xfId="0" applyFont="1" applyAlignment="1" applyProtection="1">
      <alignment horizontal="center" vertical="center"/>
      <protection locked="0"/>
    </xf>
    <xf numFmtId="0" fontId="6" fillId="0" borderId="2" xfId="0" applyFont="1" applyBorder="1" applyAlignment="1">
      <alignment horizontal="center" vertical="center" wrapText="1"/>
    </xf>
    <xf numFmtId="0" fontId="3" fillId="0" borderId="1" xfId="0" applyFont="1" applyBorder="1" applyAlignment="1">
      <alignment horizontal="left" vertical="top" wrapText="1"/>
    </xf>
    <xf numFmtId="0" fontId="3" fillId="0" borderId="1" xfId="0" quotePrefix="1" applyFont="1" applyBorder="1" applyAlignment="1">
      <alignment horizontal="center" vertical="top" wrapText="1"/>
    </xf>
    <xf numFmtId="0" fontId="6" fillId="0" borderId="1" xfId="0" applyFont="1" applyBorder="1" applyAlignment="1">
      <alignment horizontal="left" vertical="top" wrapText="1"/>
    </xf>
    <xf numFmtId="0" fontId="0" fillId="3" borderId="0" xfId="0" applyFill="1"/>
    <xf numFmtId="0" fontId="3" fillId="0" borderId="1" xfId="0" applyFont="1" applyBorder="1" applyAlignment="1">
      <alignment vertical="center" wrapText="1"/>
    </xf>
    <xf numFmtId="0" fontId="6" fillId="0" borderId="1" xfId="0" applyFont="1" applyBorder="1" applyAlignment="1">
      <alignment vertical="center" wrapText="1"/>
    </xf>
    <xf numFmtId="0" fontId="5" fillId="3" borderId="1" xfId="0" quotePrefix="1" applyFont="1" applyFill="1" applyBorder="1" applyAlignment="1">
      <alignment horizontal="center" vertical="center" wrapText="1"/>
    </xf>
    <xf numFmtId="0" fontId="5" fillId="3" borderId="1" xfId="0" applyFont="1" applyFill="1" applyBorder="1" applyAlignment="1">
      <alignment vertical="top" wrapText="1"/>
    </xf>
    <xf numFmtId="0" fontId="0" fillId="0" borderId="1" xfId="0" quotePrefix="1" applyBorder="1" applyAlignment="1">
      <alignment horizontal="center" vertical="top" wrapText="1"/>
    </xf>
    <xf numFmtId="0" fontId="0" fillId="0" borderId="1" xfId="4" applyFont="1" applyFill="1" applyBorder="1" applyAlignment="1">
      <alignment horizontal="center" vertical="center" wrapText="1"/>
    </xf>
    <xf numFmtId="0" fontId="5" fillId="3" borderId="1" xfId="0" quotePrefix="1" applyFont="1" applyFill="1" applyBorder="1" applyAlignment="1">
      <alignment horizontal="center" vertical="top" wrapText="1"/>
    </xf>
    <xf numFmtId="0" fontId="0" fillId="0" borderId="1" xfId="5" applyFont="1" applyFill="1" applyBorder="1" applyAlignment="1">
      <alignment horizontal="center" vertical="center" wrapText="1"/>
    </xf>
    <xf numFmtId="0" fontId="5" fillId="0" borderId="1" xfId="0" quotePrefix="1" applyFont="1" applyBorder="1" applyAlignment="1">
      <alignment horizontal="center" vertical="top" wrapText="1"/>
    </xf>
    <xf numFmtId="0" fontId="0" fillId="0" borderId="1" xfId="4" quotePrefix="1" applyFont="1" applyFill="1" applyBorder="1" applyAlignment="1">
      <alignment horizontal="right" vertical="top" wrapText="1"/>
    </xf>
    <xf numFmtId="0" fontId="0" fillId="0" borderId="1" xfId="0" quotePrefix="1" applyBorder="1" applyAlignment="1">
      <alignment horizontal="right" vertical="top" wrapText="1"/>
    </xf>
    <xf numFmtId="0" fontId="16" fillId="0" borderId="1" xfId="0" applyFont="1" applyBorder="1" applyAlignment="1">
      <alignment horizontal="left" vertical="top" wrapText="1"/>
    </xf>
    <xf numFmtId="0" fontId="18" fillId="0" borderId="1" xfId="0" applyFont="1" applyBorder="1" applyAlignment="1">
      <alignment horizontal="left" vertical="top" wrapText="1"/>
    </xf>
    <xf numFmtId="0" fontId="20" fillId="0" borderId="1" xfId="0" applyFont="1" applyBorder="1" applyAlignment="1">
      <alignment horizontal="left" vertical="top" wrapText="1"/>
    </xf>
    <xf numFmtId="0" fontId="5" fillId="0" borderId="1" xfId="0" applyFont="1" applyBorder="1" applyAlignment="1">
      <alignment horizontal="center" vertical="center" wrapText="1"/>
    </xf>
    <xf numFmtId="164" fontId="24" fillId="0" borderId="11" xfId="0" applyNumberFormat="1" applyFont="1" applyBorder="1" applyAlignment="1">
      <alignment vertical="center"/>
    </xf>
    <xf numFmtId="0" fontId="24" fillId="0" borderId="2" xfId="0" applyFont="1" applyBorder="1"/>
    <xf numFmtId="0" fontId="24" fillId="0" borderId="3" xfId="0" applyFont="1" applyBorder="1"/>
    <xf numFmtId="0" fontId="24" fillId="0" borderId="3" xfId="0" applyFont="1" applyBorder="1" applyAlignment="1">
      <alignment horizontal="center"/>
    </xf>
    <xf numFmtId="0" fontId="24" fillId="0" borderId="12" xfId="0" applyFont="1" applyBorder="1"/>
    <xf numFmtId="164" fontId="24" fillId="4" borderId="1" xfId="0" applyNumberFormat="1" applyFont="1" applyFill="1" applyBorder="1" applyAlignment="1">
      <alignment vertical="center"/>
    </xf>
    <xf numFmtId="164" fontId="24" fillId="0" borderId="1" xfId="0" applyNumberFormat="1" applyFont="1" applyBorder="1" applyAlignment="1">
      <alignment vertical="center"/>
    </xf>
    <xf numFmtId="164" fontId="24" fillId="4" borderId="1" xfId="0" applyNumberFormat="1" applyFont="1" applyFill="1" applyBorder="1" applyAlignment="1">
      <alignment horizontal="center" vertical="center"/>
    </xf>
    <xf numFmtId="9" fontId="24" fillId="4" borderId="1" xfId="8" applyFont="1" applyFill="1" applyBorder="1" applyAlignment="1">
      <alignment horizontal="center" vertical="center"/>
    </xf>
    <xf numFmtId="2" fontId="24" fillId="4" borderId="1" xfId="8" applyNumberFormat="1" applyFont="1" applyFill="1" applyBorder="1" applyAlignment="1">
      <alignment horizontal="center" vertical="center"/>
    </xf>
    <xf numFmtId="0" fontId="24" fillId="0" borderId="0" xfId="0" applyFont="1"/>
    <xf numFmtId="0" fontId="24" fillId="0" borderId="0" xfId="0" applyFont="1" applyAlignment="1">
      <alignment horizontal="center"/>
    </xf>
    <xf numFmtId="0" fontId="26" fillId="0" borderId="1"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 xfId="0" applyFont="1" applyBorder="1" applyAlignment="1">
      <alignment horizontal="left" vertical="top" wrapText="1"/>
    </xf>
    <xf numFmtId="0" fontId="26" fillId="0" borderId="1" xfId="0" applyFont="1" applyBorder="1" applyAlignment="1" applyProtection="1">
      <alignment horizontal="left" vertical="top"/>
      <protection locked="0"/>
    </xf>
    <xf numFmtId="0" fontId="26" fillId="0" borderId="1" xfId="0" applyFont="1" applyBorder="1" applyAlignment="1" applyProtection="1">
      <alignment horizontal="left" vertical="center" wrapText="1"/>
      <protection locked="0"/>
    </xf>
    <xf numFmtId="0" fontId="6" fillId="0" borderId="1" xfId="0" applyFont="1" applyBorder="1" applyAlignment="1">
      <alignment horizontal="left" vertical="center"/>
    </xf>
    <xf numFmtId="0" fontId="0" fillId="0" borderId="1" xfId="4" applyFont="1" applyFill="1" applyBorder="1" applyAlignment="1">
      <alignment vertical="top" wrapText="1"/>
    </xf>
    <xf numFmtId="0" fontId="8" fillId="0" borderId="1" xfId="4" applyFont="1" applyFill="1" applyBorder="1" applyAlignment="1">
      <alignment vertical="top" wrapText="1"/>
    </xf>
    <xf numFmtId="0" fontId="8" fillId="0" borderId="1" xfId="5" applyFont="1" applyFill="1" applyBorder="1" applyAlignment="1">
      <alignment vertical="top" wrapText="1"/>
    </xf>
    <xf numFmtId="0" fontId="5" fillId="0" borderId="1" xfId="6" applyFont="1" applyFill="1" applyBorder="1" applyAlignment="1">
      <alignment horizontal="center" vertical="center" wrapText="1"/>
    </xf>
    <xf numFmtId="0" fontId="0" fillId="0" borderId="1" xfId="5" applyFont="1" applyFill="1" applyBorder="1" applyAlignment="1">
      <alignment vertical="top" wrapText="1"/>
    </xf>
    <xf numFmtId="0" fontId="5" fillId="3" borderId="1" xfId="4" applyFont="1" applyFill="1" applyBorder="1" applyAlignment="1">
      <alignment vertical="top" wrapText="1"/>
    </xf>
    <xf numFmtId="0" fontId="0" fillId="0" borderId="1" xfId="6" applyFont="1" applyFill="1" applyBorder="1" applyAlignment="1">
      <alignment vertical="top" wrapText="1"/>
    </xf>
    <xf numFmtId="0" fontId="8" fillId="0" borderId="1" xfId="6" applyFont="1" applyFill="1" applyBorder="1" applyAlignment="1">
      <alignment vertical="top" wrapText="1"/>
    </xf>
    <xf numFmtId="0" fontId="5" fillId="3" borderId="1" xfId="6" applyFont="1" applyFill="1" applyBorder="1" applyAlignment="1">
      <alignment vertical="top" wrapText="1"/>
    </xf>
    <xf numFmtId="0" fontId="0" fillId="0" borderId="1" xfId="0" applyBorder="1" applyAlignment="1">
      <alignment vertical="center" wrapText="1"/>
    </xf>
    <xf numFmtId="1" fontId="5" fillId="0" borderId="1" xfId="6" applyNumberFormat="1" applyFont="1" applyFill="1" applyBorder="1" applyAlignment="1">
      <alignment horizontal="center" vertical="center" wrapText="1"/>
    </xf>
    <xf numFmtId="0" fontId="8" fillId="0" borderId="1" xfId="4" applyFont="1" applyFill="1" applyBorder="1" applyAlignment="1">
      <alignment vertical="center" wrapText="1"/>
    </xf>
    <xf numFmtId="0" fontId="8" fillId="0" borderId="1" xfId="6" applyFont="1" applyFill="1" applyBorder="1" applyAlignment="1">
      <alignment vertical="center" wrapText="1"/>
    </xf>
    <xf numFmtId="0" fontId="0" fillId="0" borderId="1" xfId="6" applyFont="1" applyFill="1" applyBorder="1" applyAlignment="1">
      <alignment vertical="center" wrapText="1"/>
    </xf>
    <xf numFmtId="164" fontId="3" fillId="4" borderId="2" xfId="7" applyNumberFormat="1" applyFont="1" applyFill="1" applyBorder="1" applyAlignment="1" applyProtection="1">
      <alignment horizontal="center" vertical="center" wrapText="1"/>
      <protection locked="0"/>
    </xf>
    <xf numFmtId="0" fontId="6" fillId="9" borderId="1" xfId="0"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3" fillId="0" borderId="1" xfId="7" applyNumberFormat="1" applyFont="1" applyFill="1" applyBorder="1" applyAlignment="1" applyProtection="1">
      <alignment horizontal="center" vertical="center" wrapText="1"/>
    </xf>
    <xf numFmtId="164" fontId="3" fillId="4" borderId="1" xfId="7" applyNumberFormat="1" applyFont="1" applyFill="1" applyBorder="1" applyAlignment="1" applyProtection="1">
      <alignment horizontal="center" vertical="center" wrapText="1"/>
      <protection locked="0"/>
    </xf>
    <xf numFmtId="164" fontId="21" fillId="0" borderId="1" xfId="0" applyNumberFormat="1" applyFont="1" applyBorder="1" applyAlignment="1">
      <alignment horizontal="center" vertical="center" wrapText="1"/>
    </xf>
    <xf numFmtId="164" fontId="29" fillId="0" borderId="1" xfId="0" applyNumberFormat="1" applyFont="1" applyBorder="1" applyAlignment="1">
      <alignment vertical="center" wrapText="1"/>
    </xf>
    <xf numFmtId="0" fontId="3" fillId="0" borderId="1" xfId="0" applyFont="1" applyBorder="1" applyAlignment="1">
      <alignment horizontal="left" vertical="top" wrapText="1"/>
    </xf>
    <xf numFmtId="164" fontId="25" fillId="8" borderId="2" xfId="0" applyNumberFormat="1" applyFont="1" applyFill="1" applyBorder="1" applyAlignment="1">
      <alignment horizontal="center" vertical="center"/>
    </xf>
    <xf numFmtId="164" fontId="25" fillId="8" borderId="3" xfId="0" applyNumberFormat="1" applyFont="1" applyFill="1" applyBorder="1" applyAlignment="1">
      <alignment horizontal="center" vertical="center"/>
    </xf>
    <xf numFmtId="164" fontId="25" fillId="8" borderId="4" xfId="0" applyNumberFormat="1" applyFont="1" applyFill="1" applyBorder="1" applyAlignment="1">
      <alignment horizontal="center" vertical="center"/>
    </xf>
    <xf numFmtId="0" fontId="26" fillId="0" borderId="1" xfId="0" applyFont="1" applyBorder="1" applyAlignment="1">
      <alignment horizontal="left" vertical="top" wrapText="1"/>
    </xf>
    <xf numFmtId="0" fontId="26" fillId="0" borderId="1" xfId="0" applyFont="1" applyBorder="1" applyAlignment="1">
      <alignment horizontal="center" vertical="center" wrapText="1"/>
    </xf>
    <xf numFmtId="0" fontId="3" fillId="4" borderId="2" xfId="0" applyFont="1" applyFill="1" applyBorder="1" applyAlignment="1">
      <alignment horizontal="justify" vertical="top" wrapText="1"/>
    </xf>
    <xf numFmtId="0" fontId="3" fillId="4" borderId="4" xfId="0" applyFont="1" applyFill="1" applyBorder="1" applyAlignment="1">
      <alignment horizontal="justify" vertical="top" wrapText="1"/>
    </xf>
    <xf numFmtId="0" fontId="6" fillId="0" borderId="2" xfId="0" applyFont="1" applyBorder="1" applyAlignment="1">
      <alignment horizontal="justify" vertical="top" wrapText="1"/>
    </xf>
    <xf numFmtId="0" fontId="3" fillId="0" borderId="4" xfId="0" applyFont="1" applyBorder="1" applyAlignment="1">
      <alignment horizontal="justify" vertical="top" wrapText="1"/>
    </xf>
    <xf numFmtId="0" fontId="3" fillId="0" borderId="2" xfId="0" applyFont="1" applyBorder="1" applyAlignment="1">
      <alignment horizontal="justify" vertical="top" wrapText="1"/>
    </xf>
    <xf numFmtId="0" fontId="26" fillId="0" borderId="1" xfId="0" applyFont="1" applyBorder="1" applyAlignment="1" applyProtection="1">
      <alignment horizontal="left" vertical="top"/>
      <protection locked="0"/>
    </xf>
    <xf numFmtId="0" fontId="26" fillId="0" borderId="1" xfId="0" applyFont="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3" fillId="0" borderId="1" xfId="0" applyFont="1" applyBorder="1" applyAlignment="1">
      <alignment horizontal="left" vertical="center" wrapText="1"/>
    </xf>
    <xf numFmtId="0" fontId="26" fillId="0" borderId="1" xfId="0" applyFont="1" applyBorder="1" applyAlignment="1" applyProtection="1">
      <alignment horizontal="left" vertical="top" wrapText="1"/>
      <protection locked="0"/>
    </xf>
    <xf numFmtId="0" fontId="24" fillId="8" borderId="1" xfId="0" applyFont="1" applyFill="1" applyBorder="1" applyAlignment="1">
      <alignment horizontal="center"/>
    </xf>
    <xf numFmtId="0" fontId="3" fillId="0" borderId="2" xfId="2" applyFont="1" applyBorder="1" applyAlignment="1">
      <alignment horizontal="justify" vertical="top" wrapText="1"/>
    </xf>
    <xf numFmtId="0" fontId="3" fillId="0" borderId="4" xfId="2" applyFont="1" applyBorder="1" applyAlignment="1">
      <alignment horizontal="justify" vertical="top" wrapText="1"/>
    </xf>
    <xf numFmtId="0" fontId="3" fillId="0" borderId="1" xfId="0" applyFont="1" applyBorder="1" applyAlignment="1">
      <alignment horizontal="justify" vertical="top" wrapText="1"/>
    </xf>
    <xf numFmtId="0" fontId="5" fillId="0" borderId="1" xfId="0" applyFont="1" applyBorder="1" applyAlignment="1">
      <alignment horizontal="center" vertical="center" wrapText="1"/>
    </xf>
    <xf numFmtId="0" fontId="6" fillId="0" borderId="1" xfId="0" applyFont="1" applyBorder="1" applyAlignment="1" applyProtection="1">
      <alignment horizontal="left" vertical="top" wrapText="1"/>
      <protection locked="0"/>
    </xf>
    <xf numFmtId="0" fontId="6" fillId="0" borderId="1" xfId="0" applyFont="1" applyBorder="1" applyAlignment="1">
      <alignment horizontal="left" vertical="top" wrapText="1"/>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5" fillId="0" borderId="8" xfId="0" applyFont="1" applyBorder="1" applyAlignment="1">
      <alignment horizontal="center" vertical="top" wrapText="1"/>
    </xf>
    <xf numFmtId="0" fontId="5" fillId="0" borderId="7" xfId="0" applyFont="1" applyBorder="1" applyAlignment="1">
      <alignment horizontal="center" vertical="top" wrapText="1"/>
    </xf>
    <xf numFmtId="0" fontId="5" fillId="0" borderId="9" xfId="0" applyFont="1" applyBorder="1" applyAlignment="1">
      <alignment horizontal="center" vertical="top"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3" fillId="0" borderId="1" xfId="0" applyFont="1" applyBorder="1" applyAlignment="1">
      <alignment horizontal="center"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6" fillId="0" borderId="1" xfId="0" applyFont="1" applyBorder="1" applyAlignment="1">
      <alignment horizontal="center" vertical="top" wrapText="1"/>
    </xf>
    <xf numFmtId="0" fontId="3" fillId="0" borderId="1" xfId="0" applyFont="1" applyBorder="1" applyAlignment="1">
      <alignment horizontal="left" vertical="center" wrapText="1"/>
    </xf>
  </cellXfs>
  <cellStyles count="9">
    <cellStyle name="Bad" xfId="5" builtinId="27"/>
    <cellStyle name="Calculation" xfId="6" builtinId="22"/>
    <cellStyle name="Comma" xfId="7" builtinId="3"/>
    <cellStyle name="Good" xfId="4" builtinId="26"/>
    <cellStyle name="Normal" xfId="0" builtinId="0"/>
    <cellStyle name="Normal 11" xfId="3" xr:uid="{00000000-0005-0000-0000-000005000000}"/>
    <cellStyle name="Normal 2" xfId="1" xr:uid="{00000000-0005-0000-0000-000006000000}"/>
    <cellStyle name="Normal 2 2" xfId="2" xr:uid="{00000000-0005-0000-0000-000007000000}"/>
    <cellStyle name="Percent" xfId="8" builtinId="5"/>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tabSelected="1" view="pageBreakPreview" zoomScale="70" zoomScaleNormal="100" zoomScaleSheetLayoutView="70" workbookViewId="0">
      <selection activeCell="F8" sqref="F8:M8"/>
    </sheetView>
  </sheetViews>
  <sheetFormatPr defaultColWidth="9.109375" defaultRowHeight="14.4" x14ac:dyDescent="0.3"/>
  <cols>
    <col min="1" max="1" width="8.44140625" style="22" customWidth="1"/>
    <col min="2" max="2" width="29.88671875" style="23" customWidth="1"/>
    <col min="3" max="3" width="76" style="23" customWidth="1"/>
    <col min="4" max="4" width="9.44140625" style="24" bestFit="1" customWidth="1"/>
    <col min="5" max="5" width="7.109375" style="24" bestFit="1" customWidth="1"/>
    <col min="6" max="6" width="20.88671875" style="57" customWidth="1"/>
    <col min="7" max="8" width="16.6640625" style="57" customWidth="1"/>
    <col min="9" max="10" width="17.88671875" style="57" customWidth="1"/>
    <col min="11" max="11" width="16.6640625" style="57" customWidth="1"/>
    <col min="12" max="12" width="16.6640625" style="58" customWidth="1"/>
    <col min="13" max="13" width="16.6640625" style="57" customWidth="1"/>
    <col min="14" max="14" width="24.88671875" style="57" customWidth="1"/>
  </cols>
  <sheetData>
    <row r="1" spans="1:14" ht="18.75" customHeight="1" x14ac:dyDescent="0.3">
      <c r="A1" s="99" t="s">
        <v>374</v>
      </c>
      <c r="B1" s="99"/>
      <c r="C1" s="99"/>
      <c r="D1" s="99"/>
      <c r="E1" s="99"/>
      <c r="F1" s="99"/>
      <c r="G1" s="99"/>
      <c r="H1" s="99"/>
      <c r="I1" s="99"/>
      <c r="J1" s="99"/>
      <c r="K1" s="99"/>
      <c r="L1" s="99"/>
      <c r="M1" s="99"/>
      <c r="N1" s="99"/>
    </row>
    <row r="2" spans="1:14" ht="15.6" x14ac:dyDescent="0.3">
      <c r="A2" s="90" t="s">
        <v>387</v>
      </c>
      <c r="B2" s="90"/>
      <c r="C2" s="100"/>
      <c r="D2" s="100"/>
      <c r="E2" s="100"/>
      <c r="F2" s="100"/>
      <c r="G2" s="100"/>
      <c r="H2" s="100"/>
      <c r="I2" s="100"/>
      <c r="J2" s="100"/>
      <c r="K2" s="100"/>
      <c r="L2" s="100"/>
      <c r="M2" s="100"/>
      <c r="N2" s="100"/>
    </row>
    <row r="3" spans="1:14" x14ac:dyDescent="0.3">
      <c r="A3" s="90" t="s">
        <v>5</v>
      </c>
      <c r="B3" s="90"/>
      <c r="C3" s="101" t="s">
        <v>136</v>
      </c>
      <c r="D3" s="101"/>
      <c r="E3" s="101"/>
      <c r="F3" s="101"/>
      <c r="G3" s="101"/>
      <c r="H3" s="101"/>
      <c r="I3" s="101"/>
      <c r="J3" s="101"/>
      <c r="K3" s="101"/>
      <c r="L3" s="101"/>
      <c r="M3" s="101"/>
      <c r="N3" s="101"/>
    </row>
    <row r="4" spans="1:14" x14ac:dyDescent="0.3">
      <c r="A4" s="90" t="s">
        <v>6</v>
      </c>
      <c r="B4" s="90"/>
      <c r="C4" s="101" t="s">
        <v>93</v>
      </c>
      <c r="D4" s="101"/>
      <c r="E4" s="101"/>
      <c r="F4" s="101"/>
      <c r="G4" s="101"/>
      <c r="H4" s="101"/>
      <c r="I4" s="101"/>
      <c r="J4" s="101"/>
      <c r="K4" s="101"/>
      <c r="L4" s="101"/>
      <c r="M4" s="101"/>
      <c r="N4" s="101"/>
    </row>
    <row r="5" spans="1:14" x14ac:dyDescent="0.3">
      <c r="A5" s="90" t="s">
        <v>7</v>
      </c>
      <c r="B5" s="90"/>
      <c r="C5" s="97" t="s">
        <v>137</v>
      </c>
      <c r="D5" s="97"/>
      <c r="E5" s="97"/>
      <c r="F5" s="97"/>
      <c r="G5" s="97"/>
      <c r="H5" s="97"/>
      <c r="I5" s="97"/>
      <c r="J5" s="97"/>
      <c r="K5" s="97"/>
      <c r="L5" s="97"/>
      <c r="M5" s="97"/>
      <c r="N5" s="97"/>
    </row>
    <row r="6" spans="1:14" x14ac:dyDescent="0.3">
      <c r="A6" s="61"/>
      <c r="B6" s="61"/>
      <c r="C6" s="62"/>
      <c r="D6" s="62"/>
      <c r="E6" s="62"/>
      <c r="F6" s="98" t="s">
        <v>375</v>
      </c>
      <c r="G6" s="98"/>
      <c r="H6" s="98"/>
      <c r="I6" s="98" t="s">
        <v>376</v>
      </c>
      <c r="J6" s="98"/>
      <c r="K6" s="98" t="s">
        <v>377</v>
      </c>
      <c r="L6" s="98"/>
      <c r="M6" s="98"/>
      <c r="N6" s="63"/>
    </row>
    <row r="7" spans="1:14" ht="65.25" customHeight="1" x14ac:dyDescent="0.3">
      <c r="A7" s="59" t="s">
        <v>8</v>
      </c>
      <c r="B7" s="91" t="s">
        <v>15</v>
      </c>
      <c r="C7" s="91"/>
      <c r="D7" s="59" t="s">
        <v>0</v>
      </c>
      <c r="E7" s="59" t="s">
        <v>13</v>
      </c>
      <c r="F7" s="59" t="s">
        <v>378</v>
      </c>
      <c r="G7" s="59" t="s">
        <v>379</v>
      </c>
      <c r="H7" s="59" t="s">
        <v>380</v>
      </c>
      <c r="I7" s="59" t="s">
        <v>381</v>
      </c>
      <c r="J7" s="59" t="s">
        <v>382</v>
      </c>
      <c r="K7" s="59" t="s">
        <v>383</v>
      </c>
      <c r="L7" s="59" t="s">
        <v>384</v>
      </c>
      <c r="M7" s="59" t="s">
        <v>385</v>
      </c>
      <c r="N7" s="60" t="s">
        <v>386</v>
      </c>
    </row>
    <row r="8" spans="1:14" ht="190.5" customHeight="1" x14ac:dyDescent="0.3">
      <c r="A8" s="13">
        <v>1</v>
      </c>
      <c r="B8" s="92" t="s">
        <v>115</v>
      </c>
      <c r="C8" s="93"/>
      <c r="D8" s="21" t="s">
        <v>14</v>
      </c>
      <c r="E8" s="16">
        <v>1</v>
      </c>
      <c r="F8" s="102"/>
      <c r="G8" s="102"/>
      <c r="H8" s="102"/>
      <c r="I8" s="102"/>
      <c r="J8" s="102"/>
      <c r="K8" s="102"/>
      <c r="L8" s="102"/>
      <c r="M8" s="102"/>
      <c r="N8" s="47">
        <f>SUM(N10:N14)</f>
        <v>0</v>
      </c>
    </row>
    <row r="9" spans="1:14" ht="19.2" customHeight="1" x14ac:dyDescent="0.3">
      <c r="A9" s="13">
        <v>2</v>
      </c>
      <c r="B9" s="94" t="s">
        <v>12</v>
      </c>
      <c r="C9" s="95"/>
      <c r="D9" s="21"/>
      <c r="E9" s="16"/>
      <c r="F9" s="48"/>
      <c r="G9" s="49"/>
      <c r="H9" s="49"/>
      <c r="I9" s="49"/>
      <c r="J9" s="49"/>
      <c r="K9" s="49"/>
      <c r="L9" s="50"/>
      <c r="M9" s="49"/>
      <c r="N9" s="51"/>
    </row>
    <row r="10" spans="1:14" s="7" customFormat="1" ht="59.25" customHeight="1" x14ac:dyDescent="0.3">
      <c r="A10" s="13">
        <v>2.1</v>
      </c>
      <c r="B10" s="105" t="s">
        <v>90</v>
      </c>
      <c r="C10" s="105"/>
      <c r="D10" s="21" t="s">
        <v>4</v>
      </c>
      <c r="E10" s="16">
        <v>1</v>
      </c>
      <c r="F10" s="87" t="s">
        <v>91</v>
      </c>
      <c r="G10" s="88"/>
      <c r="H10" s="89"/>
      <c r="I10" s="52"/>
      <c r="J10" s="53">
        <f>+I10*E10</f>
        <v>0</v>
      </c>
      <c r="K10" s="54"/>
      <c r="L10" s="55"/>
      <c r="M10" s="53">
        <f>(J10*L10)</f>
        <v>0</v>
      </c>
      <c r="N10" s="47">
        <f>+M10+J10</f>
        <v>0</v>
      </c>
    </row>
    <row r="11" spans="1:14" ht="114.75" customHeight="1" x14ac:dyDescent="0.3">
      <c r="A11" s="13">
        <v>2.2000000000000002</v>
      </c>
      <c r="B11" s="96" t="s">
        <v>422</v>
      </c>
      <c r="C11" s="95"/>
      <c r="D11" s="21" t="s">
        <v>14</v>
      </c>
      <c r="E11" s="16">
        <v>1</v>
      </c>
      <c r="F11" s="53">
        <f>'ANNEXURE-I'!F168</f>
        <v>0</v>
      </c>
      <c r="G11" s="56"/>
      <c r="H11" s="53">
        <f>F11*G11%</f>
        <v>0</v>
      </c>
      <c r="I11" s="87" t="s">
        <v>91</v>
      </c>
      <c r="J11" s="89"/>
      <c r="K11" s="54"/>
      <c r="L11" s="55"/>
      <c r="M11" s="53">
        <f>(F11+H11)*L11</f>
        <v>0</v>
      </c>
      <c r="N11" s="47">
        <f>+F11+H11+M11</f>
        <v>0</v>
      </c>
    </row>
    <row r="12" spans="1:14" ht="125.25" customHeight="1" x14ac:dyDescent="0.3">
      <c r="A12" s="13">
        <v>2.2999999999999998</v>
      </c>
      <c r="B12" s="96" t="s">
        <v>116</v>
      </c>
      <c r="C12" s="95"/>
      <c r="D12" s="21" t="s">
        <v>14</v>
      </c>
      <c r="E12" s="16">
        <v>1</v>
      </c>
      <c r="F12" s="87" t="s">
        <v>91</v>
      </c>
      <c r="G12" s="88"/>
      <c r="H12" s="89"/>
      <c r="I12" s="53">
        <f>'ANNEXURE-I'!H168</f>
        <v>0</v>
      </c>
      <c r="J12" s="53">
        <f>+I12*E12</f>
        <v>0</v>
      </c>
      <c r="K12" s="54"/>
      <c r="L12" s="55"/>
      <c r="M12" s="53">
        <f>(J12*L12)</f>
        <v>0</v>
      </c>
      <c r="N12" s="47">
        <f>+M12+J12</f>
        <v>0</v>
      </c>
    </row>
    <row r="13" spans="1:14" ht="96.75" customHeight="1" x14ac:dyDescent="0.3">
      <c r="A13" s="27">
        <v>2.4</v>
      </c>
      <c r="B13" s="96" t="s">
        <v>83</v>
      </c>
      <c r="C13" s="95"/>
      <c r="D13" s="21" t="s">
        <v>14</v>
      </c>
      <c r="E13" s="16">
        <v>1</v>
      </c>
      <c r="F13" s="53">
        <f>'ANNEXURE-II'!D52</f>
        <v>0</v>
      </c>
      <c r="G13" s="56"/>
      <c r="H13" s="53">
        <f>F13*G13%</f>
        <v>0</v>
      </c>
      <c r="I13" s="87" t="s">
        <v>91</v>
      </c>
      <c r="J13" s="89"/>
      <c r="K13" s="54"/>
      <c r="L13" s="55"/>
      <c r="M13" s="53">
        <f>(F13+H13)*L13</f>
        <v>0</v>
      </c>
      <c r="N13" s="47">
        <f t="shared" ref="N13" si="0">+F13+H13+M13</f>
        <v>0</v>
      </c>
    </row>
    <row r="14" spans="1:14" ht="69" customHeight="1" x14ac:dyDescent="0.3">
      <c r="A14" s="13" t="s">
        <v>88</v>
      </c>
      <c r="B14" s="103" t="s">
        <v>138</v>
      </c>
      <c r="C14" s="104"/>
      <c r="D14" s="21" t="s">
        <v>53</v>
      </c>
      <c r="E14" s="16">
        <v>6</v>
      </c>
      <c r="F14" s="87" t="s">
        <v>91</v>
      </c>
      <c r="G14" s="88"/>
      <c r="H14" s="89"/>
      <c r="I14" s="52"/>
      <c r="J14" s="53">
        <f>+I14*E14</f>
        <v>0</v>
      </c>
      <c r="K14" s="54"/>
      <c r="L14" s="55"/>
      <c r="M14" s="53">
        <f>(J14*L14)</f>
        <v>0</v>
      </c>
      <c r="N14" s="47">
        <f>+M14+J14</f>
        <v>0</v>
      </c>
    </row>
    <row r="15" spans="1:14" ht="53.25" customHeight="1" x14ac:dyDescent="0.3">
      <c r="A15" s="86" t="s">
        <v>373</v>
      </c>
      <c r="B15" s="86"/>
      <c r="C15" s="86"/>
      <c r="D15" s="86"/>
      <c r="E15" s="86"/>
      <c r="F15" s="86"/>
      <c r="G15" s="86"/>
      <c r="H15" s="86"/>
      <c r="I15" s="86"/>
      <c r="J15" s="86"/>
      <c r="K15" s="86"/>
      <c r="L15" s="86"/>
      <c r="M15" s="86"/>
      <c r="N15" s="86"/>
    </row>
    <row r="24" spans="5:5" x14ac:dyDescent="0.3">
      <c r="E24" s="25"/>
    </row>
    <row r="25" spans="5:5" x14ac:dyDescent="0.3">
      <c r="E25" s="25"/>
    </row>
    <row r="26" spans="5:5" x14ac:dyDescent="0.3">
      <c r="E26" s="25"/>
    </row>
    <row r="27" spans="5:5" x14ac:dyDescent="0.3">
      <c r="E27" s="25"/>
    </row>
    <row r="28" spans="5:5" x14ac:dyDescent="0.3">
      <c r="E28" s="25"/>
    </row>
    <row r="29" spans="5:5" x14ac:dyDescent="0.3">
      <c r="E29" s="25"/>
    </row>
    <row r="30" spans="5:5" x14ac:dyDescent="0.3">
      <c r="E30" s="25"/>
    </row>
    <row r="31" spans="5:5" x14ac:dyDescent="0.3">
      <c r="E31" s="25"/>
    </row>
    <row r="32" spans="5:5" x14ac:dyDescent="0.3">
      <c r="E32" s="25"/>
    </row>
    <row r="33" spans="5:5" x14ac:dyDescent="0.3">
      <c r="E33" s="25"/>
    </row>
    <row r="34" spans="5:5" x14ac:dyDescent="0.3">
      <c r="E34" s="25"/>
    </row>
    <row r="36" spans="5:5" x14ac:dyDescent="0.3">
      <c r="E36" s="26"/>
    </row>
  </sheetData>
  <mergeCells count="27">
    <mergeCell ref="F8:M8"/>
    <mergeCell ref="F10:H10"/>
    <mergeCell ref="I11:J11"/>
    <mergeCell ref="B14:C14"/>
    <mergeCell ref="B10:C10"/>
    <mergeCell ref="B13:C13"/>
    <mergeCell ref="A2:B2"/>
    <mergeCell ref="A1:N1"/>
    <mergeCell ref="C2:N2"/>
    <mergeCell ref="C3:N3"/>
    <mergeCell ref="C4:N4"/>
    <mergeCell ref="A15:N15"/>
    <mergeCell ref="F12:H12"/>
    <mergeCell ref="A3:B3"/>
    <mergeCell ref="A4:B4"/>
    <mergeCell ref="A5:B5"/>
    <mergeCell ref="B7:C7"/>
    <mergeCell ref="B8:C8"/>
    <mergeCell ref="B9:C9"/>
    <mergeCell ref="B11:C11"/>
    <mergeCell ref="B12:C12"/>
    <mergeCell ref="I13:J13"/>
    <mergeCell ref="F14:H14"/>
    <mergeCell ref="C5:N5"/>
    <mergeCell ref="I6:J6"/>
    <mergeCell ref="K6:M6"/>
    <mergeCell ref="F6:H6"/>
  </mergeCells>
  <conditionalFormatting sqref="G11 G13 I10 I14 K10:L14">
    <cfRule type="containsBlanks" dxfId="27" priority="1">
      <formula>LEN(TRIM(G10))=0</formula>
    </cfRule>
  </conditionalFormatting>
  <dataValidations count="4">
    <dataValidation operator="lessThanOrEqual" allowBlank="1" showInputMessage="1" showErrorMessage="1" sqref="I10" xr:uid="{00000000-0002-0000-0000-000000000000}"/>
    <dataValidation allowBlank="1" showInputMessage="1" showErrorMessage="1" prompt="Price in this cell should match with Total Package Price in GeM" sqref="N8" xr:uid="{00000000-0002-0000-0000-000001000000}"/>
    <dataValidation type="list" allowBlank="1" showInputMessage="1" showErrorMessage="1" error="Select  Applicable Type of GST" prompt="Select  Applicable Type of GST" sqref="K10:K14" xr:uid="{00000000-0002-0000-0000-000002000000}">
      <formula1>"IGST, CGST+SGST"</formula1>
    </dataValidation>
    <dataValidation type="decimal" allowBlank="1" showInputMessage="1" showErrorMessage="1" error="Input Numeric Value" sqref="G11 G13" xr:uid="{00000000-0002-0000-0000-000003000000}">
      <formula1>0.01</formula1>
      <formula2>10000</formula2>
    </dataValidation>
  </dataValidations>
  <pageMargins left="0.70866141732283472" right="0.70866141732283472" top="0.74803149606299213" bottom="0.74803149606299213" header="0.31496062992125984" footer="0.31496062992125984"/>
  <pageSetup paperSize="8"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03"/>
  <sheetViews>
    <sheetView topLeftCell="A153" zoomScale="85" zoomScaleNormal="85" zoomScaleSheetLayoutView="115" zoomScalePageLayoutView="40" workbookViewId="0">
      <selection activeCell="F165" sqref="F165"/>
    </sheetView>
  </sheetViews>
  <sheetFormatPr defaultColWidth="9.109375" defaultRowHeight="14.4" x14ac:dyDescent="0.3"/>
  <cols>
    <col min="1" max="1" width="6.88671875" style="8" customWidth="1"/>
    <col min="2" max="2" width="93.5546875" style="9" customWidth="1"/>
    <col min="3" max="3" width="6.109375" style="10" bestFit="1" customWidth="1"/>
    <col min="4" max="4" width="10.44140625" style="12" bestFit="1" customWidth="1"/>
    <col min="5" max="5" width="18.5546875" style="8" customWidth="1"/>
    <col min="6" max="6" width="17.33203125" style="8" customWidth="1"/>
    <col min="7" max="7" width="17.109375" style="11" customWidth="1"/>
    <col min="8" max="8" width="19.6640625" style="11" customWidth="1"/>
    <col min="9" max="16384" width="9.109375" style="6"/>
  </cols>
  <sheetData>
    <row r="1" spans="1:8" ht="22.5" customHeight="1" x14ac:dyDescent="0.3">
      <c r="A1" s="106" t="s">
        <v>388</v>
      </c>
      <c r="B1" s="106"/>
      <c r="C1" s="106"/>
      <c r="D1" s="106"/>
      <c r="E1" s="106"/>
      <c r="F1" s="106"/>
      <c r="G1" s="106"/>
      <c r="H1" s="106"/>
    </row>
    <row r="2" spans="1:8" customFormat="1" ht="15" customHeight="1" x14ac:dyDescent="0.3">
      <c r="A2" s="108" t="s">
        <v>5</v>
      </c>
      <c r="B2" s="108"/>
      <c r="C2" s="107" t="s">
        <v>136</v>
      </c>
      <c r="D2" s="107"/>
      <c r="E2" s="107"/>
      <c r="F2" s="107"/>
      <c r="G2" s="107"/>
      <c r="H2" s="107"/>
    </row>
    <row r="3" spans="1:8" customFormat="1" ht="19.5" customHeight="1" x14ac:dyDescent="0.3">
      <c r="A3" s="108" t="s">
        <v>6</v>
      </c>
      <c r="B3" s="108"/>
      <c r="C3" s="107" t="s">
        <v>93</v>
      </c>
      <c r="D3" s="107"/>
      <c r="E3" s="107"/>
      <c r="F3" s="107"/>
      <c r="G3" s="107"/>
      <c r="H3" s="107"/>
    </row>
    <row r="4" spans="1:8" customFormat="1" ht="21.75" customHeight="1" x14ac:dyDescent="0.3">
      <c r="A4" s="108" t="s">
        <v>7</v>
      </c>
      <c r="B4" s="108"/>
      <c r="C4" s="107" t="s">
        <v>137</v>
      </c>
      <c r="D4" s="107"/>
      <c r="E4" s="107"/>
      <c r="F4" s="107"/>
      <c r="G4" s="107"/>
      <c r="H4" s="107"/>
    </row>
    <row r="5" spans="1:8" s="7" customFormat="1" x14ac:dyDescent="0.3">
      <c r="A5" s="109"/>
      <c r="B5" s="110" t="s">
        <v>54</v>
      </c>
      <c r="C5" s="111" t="s">
        <v>48</v>
      </c>
      <c r="D5" s="111" t="s">
        <v>0</v>
      </c>
      <c r="E5" s="91" t="s">
        <v>55</v>
      </c>
      <c r="F5" s="91"/>
      <c r="G5" s="91" t="s">
        <v>389</v>
      </c>
      <c r="H5" s="91"/>
    </row>
    <row r="6" spans="1:8" s="7" customFormat="1" ht="66" customHeight="1" x14ac:dyDescent="0.3">
      <c r="A6" s="109"/>
      <c r="B6" s="110"/>
      <c r="C6" s="111"/>
      <c r="D6" s="111"/>
      <c r="E6" s="59" t="s">
        <v>390</v>
      </c>
      <c r="F6" s="59" t="s">
        <v>391</v>
      </c>
      <c r="G6" s="59" t="s">
        <v>392</v>
      </c>
      <c r="H6" s="59" t="s">
        <v>393</v>
      </c>
    </row>
    <row r="7" spans="1:8" s="7" customFormat="1" ht="24" customHeight="1" x14ac:dyDescent="0.3">
      <c r="A7" s="21"/>
      <c r="B7" s="64" t="s">
        <v>89</v>
      </c>
      <c r="C7" s="13"/>
      <c r="D7" s="13"/>
      <c r="E7" s="13"/>
      <c r="F7" s="13"/>
      <c r="G7" s="13"/>
      <c r="H7" s="13"/>
    </row>
    <row r="8" spans="1:8" s="7" customFormat="1" ht="23.25" customHeight="1" x14ac:dyDescent="0.3">
      <c r="A8" s="34" t="s">
        <v>17</v>
      </c>
      <c r="B8" s="35" t="s">
        <v>140</v>
      </c>
      <c r="C8" s="2"/>
      <c r="D8" s="46"/>
      <c r="E8" s="14"/>
      <c r="F8" s="14"/>
      <c r="G8" s="13"/>
      <c r="H8" s="13"/>
    </row>
    <row r="9" spans="1:8" s="7" customFormat="1" ht="83.25" customHeight="1" x14ac:dyDescent="0.3">
      <c r="A9" s="36" t="s">
        <v>44</v>
      </c>
      <c r="B9" s="65" t="s">
        <v>337</v>
      </c>
      <c r="C9" s="37">
        <v>3</v>
      </c>
      <c r="D9" s="2" t="s">
        <v>20</v>
      </c>
      <c r="E9" s="79"/>
      <c r="F9" s="81">
        <f>+C9*E9</f>
        <v>0</v>
      </c>
      <c r="G9" s="79"/>
      <c r="H9" s="81">
        <f>+G9*C9</f>
        <v>0</v>
      </c>
    </row>
    <row r="10" spans="1:8" s="7" customFormat="1" ht="88.5" customHeight="1" x14ac:dyDescent="0.3">
      <c r="A10" s="36">
        <v>2</v>
      </c>
      <c r="B10" s="66" t="s">
        <v>237</v>
      </c>
      <c r="C10" s="37">
        <v>4</v>
      </c>
      <c r="D10" s="2" t="s">
        <v>94</v>
      </c>
      <c r="E10" s="79"/>
      <c r="F10" s="81">
        <f t="shared" ref="F10:F24" si="0">+C10*E10</f>
        <v>0</v>
      </c>
      <c r="G10" s="79"/>
      <c r="H10" s="81">
        <f t="shared" ref="H10:H24" si="1">+G10*C10</f>
        <v>0</v>
      </c>
    </row>
    <row r="11" spans="1:8" s="7" customFormat="1" ht="96.75" customHeight="1" x14ac:dyDescent="0.3">
      <c r="A11" s="36">
        <v>3</v>
      </c>
      <c r="B11" s="65" t="s">
        <v>401</v>
      </c>
      <c r="C11" s="37">
        <v>3</v>
      </c>
      <c r="D11" s="2" t="s">
        <v>94</v>
      </c>
      <c r="E11" s="79"/>
      <c r="F11" s="81">
        <f t="shared" si="0"/>
        <v>0</v>
      </c>
      <c r="G11" s="79"/>
      <c r="H11" s="81">
        <f t="shared" si="1"/>
        <v>0</v>
      </c>
    </row>
    <row r="12" spans="1:8" s="7" customFormat="1" ht="54" customHeight="1" x14ac:dyDescent="0.3">
      <c r="A12" s="36">
        <v>4</v>
      </c>
      <c r="B12" s="66" t="s">
        <v>238</v>
      </c>
      <c r="C12" s="37">
        <v>3</v>
      </c>
      <c r="D12" s="2" t="s">
        <v>94</v>
      </c>
      <c r="E12" s="79"/>
      <c r="F12" s="81">
        <f t="shared" si="0"/>
        <v>0</v>
      </c>
      <c r="G12" s="79"/>
      <c r="H12" s="81">
        <f t="shared" si="1"/>
        <v>0</v>
      </c>
    </row>
    <row r="13" spans="1:8" s="7" customFormat="1" ht="45.75" customHeight="1" x14ac:dyDescent="0.3">
      <c r="A13" s="36">
        <v>5</v>
      </c>
      <c r="B13" s="66" t="s">
        <v>239</v>
      </c>
      <c r="C13" s="37">
        <v>3</v>
      </c>
      <c r="D13" s="2" t="s">
        <v>94</v>
      </c>
      <c r="E13" s="79"/>
      <c r="F13" s="81">
        <f t="shared" si="0"/>
        <v>0</v>
      </c>
      <c r="G13" s="79"/>
      <c r="H13" s="81">
        <f t="shared" si="1"/>
        <v>0</v>
      </c>
    </row>
    <row r="14" spans="1:8" s="7" customFormat="1" ht="28.8" x14ac:dyDescent="0.3">
      <c r="A14" s="36">
        <v>6</v>
      </c>
      <c r="B14" s="66" t="s">
        <v>240</v>
      </c>
      <c r="C14" s="37">
        <v>3</v>
      </c>
      <c r="D14" s="2" t="s">
        <v>94</v>
      </c>
      <c r="E14" s="79"/>
      <c r="F14" s="81">
        <f t="shared" si="0"/>
        <v>0</v>
      </c>
      <c r="G14" s="79"/>
      <c r="H14" s="81">
        <f t="shared" si="1"/>
        <v>0</v>
      </c>
    </row>
    <row r="15" spans="1:8" s="7" customFormat="1" ht="28.8" x14ac:dyDescent="0.3">
      <c r="A15" s="36">
        <v>7</v>
      </c>
      <c r="B15" s="66" t="s">
        <v>228</v>
      </c>
      <c r="C15" s="37">
        <v>2</v>
      </c>
      <c r="D15" s="2" t="s">
        <v>94</v>
      </c>
      <c r="E15" s="79"/>
      <c r="F15" s="81">
        <f t="shared" si="0"/>
        <v>0</v>
      </c>
      <c r="G15" s="79"/>
      <c r="H15" s="81">
        <f t="shared" si="1"/>
        <v>0</v>
      </c>
    </row>
    <row r="16" spans="1:8" s="7" customFormat="1" ht="28.8" x14ac:dyDescent="0.3">
      <c r="A16" s="36">
        <v>8</v>
      </c>
      <c r="B16" s="66" t="s">
        <v>255</v>
      </c>
      <c r="C16" s="37">
        <v>1</v>
      </c>
      <c r="D16" s="2" t="s">
        <v>94</v>
      </c>
      <c r="E16" s="79"/>
      <c r="F16" s="81">
        <f t="shared" si="0"/>
        <v>0</v>
      </c>
      <c r="G16" s="79"/>
      <c r="H16" s="81">
        <f t="shared" si="1"/>
        <v>0</v>
      </c>
    </row>
    <row r="17" spans="1:8" s="7" customFormat="1" ht="28.8" x14ac:dyDescent="0.3">
      <c r="A17" s="36">
        <v>9</v>
      </c>
      <c r="B17" s="67" t="s">
        <v>141</v>
      </c>
      <c r="C17" s="68">
        <v>1</v>
      </c>
      <c r="D17" s="2" t="s">
        <v>231</v>
      </c>
      <c r="E17" s="79"/>
      <c r="F17" s="81">
        <f t="shared" si="0"/>
        <v>0</v>
      </c>
      <c r="G17" s="79"/>
      <c r="H17" s="81">
        <f t="shared" si="1"/>
        <v>0</v>
      </c>
    </row>
    <row r="18" spans="1:8" s="7" customFormat="1" ht="43.2" x14ac:dyDescent="0.3">
      <c r="A18" s="36">
        <v>10</v>
      </c>
      <c r="B18" s="66" t="s">
        <v>142</v>
      </c>
      <c r="C18" s="37">
        <v>1</v>
      </c>
      <c r="D18" s="37" t="s">
        <v>85</v>
      </c>
      <c r="E18" s="79"/>
      <c r="F18" s="81">
        <f t="shared" si="0"/>
        <v>0</v>
      </c>
      <c r="G18" s="79"/>
      <c r="H18" s="81">
        <f t="shared" si="1"/>
        <v>0</v>
      </c>
    </row>
    <row r="19" spans="1:8" s="7" customFormat="1" ht="28.8" x14ac:dyDescent="0.3">
      <c r="A19" s="36" t="s">
        <v>143</v>
      </c>
      <c r="B19" s="69" t="s">
        <v>407</v>
      </c>
      <c r="C19" s="37">
        <v>2</v>
      </c>
      <c r="D19" s="37" t="s">
        <v>232</v>
      </c>
      <c r="E19" s="79"/>
      <c r="F19" s="81">
        <f t="shared" si="0"/>
        <v>0</v>
      </c>
      <c r="G19" s="79"/>
      <c r="H19" s="81">
        <f t="shared" si="1"/>
        <v>0</v>
      </c>
    </row>
    <row r="20" spans="1:8" s="7" customFormat="1" ht="28.8" x14ac:dyDescent="0.3">
      <c r="A20" s="36">
        <v>12</v>
      </c>
      <c r="B20" s="65" t="s">
        <v>408</v>
      </c>
      <c r="C20" s="37">
        <v>1</v>
      </c>
      <c r="D20" s="37" t="s">
        <v>4</v>
      </c>
      <c r="E20" s="79"/>
      <c r="F20" s="81">
        <f t="shared" si="0"/>
        <v>0</v>
      </c>
      <c r="G20" s="79"/>
      <c r="H20" s="81">
        <f t="shared" si="1"/>
        <v>0</v>
      </c>
    </row>
    <row r="21" spans="1:8" s="7" customFormat="1" ht="48" customHeight="1" x14ac:dyDescent="0.3">
      <c r="A21" s="36">
        <v>13</v>
      </c>
      <c r="B21" s="65" t="s">
        <v>409</v>
      </c>
      <c r="C21" s="37">
        <v>1</v>
      </c>
      <c r="D21" s="37" t="s">
        <v>4</v>
      </c>
      <c r="E21" s="79"/>
      <c r="F21" s="81">
        <f t="shared" si="0"/>
        <v>0</v>
      </c>
      <c r="G21" s="79"/>
      <c r="H21" s="81">
        <f t="shared" si="1"/>
        <v>0</v>
      </c>
    </row>
    <row r="22" spans="1:8" s="7" customFormat="1" ht="28.8" x14ac:dyDescent="0.3">
      <c r="A22" s="36">
        <v>14</v>
      </c>
      <c r="B22" s="66" t="s">
        <v>144</v>
      </c>
      <c r="C22" s="37">
        <v>1</v>
      </c>
      <c r="D22" s="37" t="s">
        <v>4</v>
      </c>
      <c r="E22" s="79"/>
      <c r="F22" s="81">
        <f t="shared" si="0"/>
        <v>0</v>
      </c>
      <c r="G22" s="79"/>
      <c r="H22" s="81">
        <f t="shared" si="1"/>
        <v>0</v>
      </c>
    </row>
    <row r="23" spans="1:8" s="7" customFormat="1" ht="33" customHeight="1" x14ac:dyDescent="0.3">
      <c r="A23" s="36">
        <v>15</v>
      </c>
      <c r="B23" s="66" t="s">
        <v>145</v>
      </c>
      <c r="C23" s="37">
        <v>1</v>
      </c>
      <c r="D23" s="37" t="s">
        <v>4</v>
      </c>
      <c r="E23" s="79"/>
      <c r="F23" s="81">
        <f t="shared" si="0"/>
        <v>0</v>
      </c>
      <c r="G23" s="79"/>
      <c r="H23" s="81">
        <f t="shared" si="1"/>
        <v>0</v>
      </c>
    </row>
    <row r="24" spans="1:8" s="7" customFormat="1" ht="28.8" x14ac:dyDescent="0.3">
      <c r="A24" s="36">
        <v>16</v>
      </c>
      <c r="B24" s="66" t="s">
        <v>146</v>
      </c>
      <c r="C24" s="37">
        <v>1</v>
      </c>
      <c r="D24" s="37" t="s">
        <v>4</v>
      </c>
      <c r="E24" s="79"/>
      <c r="F24" s="81">
        <f t="shared" si="0"/>
        <v>0</v>
      </c>
      <c r="G24" s="79"/>
      <c r="H24" s="81">
        <f t="shared" si="1"/>
        <v>0</v>
      </c>
    </row>
    <row r="25" spans="1:8" s="7" customFormat="1" ht="28.8" x14ac:dyDescent="0.3">
      <c r="A25" s="34" t="s">
        <v>18</v>
      </c>
      <c r="B25" s="70" t="s">
        <v>147</v>
      </c>
      <c r="C25" s="68"/>
      <c r="D25" s="46"/>
      <c r="E25" s="13"/>
      <c r="F25" s="13"/>
      <c r="G25" s="13"/>
      <c r="H25" s="13"/>
    </row>
    <row r="26" spans="1:8" s="7" customFormat="1" ht="57.6" x14ac:dyDescent="0.3">
      <c r="A26" s="36" t="s">
        <v>44</v>
      </c>
      <c r="B26" s="71" t="s">
        <v>338</v>
      </c>
      <c r="C26" s="68">
        <v>3</v>
      </c>
      <c r="D26" s="2" t="s">
        <v>50</v>
      </c>
      <c r="E26" s="79"/>
      <c r="F26" s="81">
        <f t="shared" ref="F26:F49" si="2">+C26*E26</f>
        <v>0</v>
      </c>
      <c r="G26" s="79"/>
      <c r="H26" s="81">
        <f t="shared" ref="H26:H49" si="3">+G26*C26</f>
        <v>0</v>
      </c>
    </row>
    <row r="27" spans="1:8" s="7" customFormat="1" ht="57.6" x14ac:dyDescent="0.3">
      <c r="A27" s="36" t="s">
        <v>38</v>
      </c>
      <c r="B27" s="72" t="s">
        <v>241</v>
      </c>
      <c r="C27" s="68">
        <v>4</v>
      </c>
      <c r="D27" s="2" t="s">
        <v>50</v>
      </c>
      <c r="E27" s="79"/>
      <c r="F27" s="81">
        <f t="shared" si="2"/>
        <v>0</v>
      </c>
      <c r="G27" s="79"/>
      <c r="H27" s="81">
        <f t="shared" si="3"/>
        <v>0</v>
      </c>
    </row>
    <row r="28" spans="1:8" s="7" customFormat="1" ht="57.6" x14ac:dyDescent="0.3">
      <c r="A28" s="36" t="s">
        <v>45</v>
      </c>
      <c r="B28" s="72" t="s">
        <v>242</v>
      </c>
      <c r="C28" s="68">
        <v>4</v>
      </c>
      <c r="D28" s="2" t="s">
        <v>50</v>
      </c>
      <c r="E28" s="79"/>
      <c r="F28" s="81">
        <f t="shared" si="2"/>
        <v>0</v>
      </c>
      <c r="G28" s="79"/>
      <c r="H28" s="81">
        <f t="shared" si="3"/>
        <v>0</v>
      </c>
    </row>
    <row r="29" spans="1:8" s="7" customFormat="1" ht="57.6" x14ac:dyDescent="0.3">
      <c r="A29" s="36" t="s">
        <v>26</v>
      </c>
      <c r="B29" s="71" t="s">
        <v>402</v>
      </c>
      <c r="C29" s="68">
        <v>2</v>
      </c>
      <c r="D29" s="2" t="s">
        <v>50</v>
      </c>
      <c r="E29" s="79"/>
      <c r="F29" s="81">
        <f t="shared" si="2"/>
        <v>0</v>
      </c>
      <c r="G29" s="79"/>
      <c r="H29" s="81">
        <f t="shared" si="3"/>
        <v>0</v>
      </c>
    </row>
    <row r="30" spans="1:8" s="7" customFormat="1" ht="57.6" x14ac:dyDescent="0.3">
      <c r="A30" s="36" t="s">
        <v>27</v>
      </c>
      <c r="B30" s="72" t="s">
        <v>243</v>
      </c>
      <c r="C30" s="68">
        <v>2</v>
      </c>
      <c r="D30" s="2" t="s">
        <v>50</v>
      </c>
      <c r="E30" s="79"/>
      <c r="F30" s="81">
        <f t="shared" si="2"/>
        <v>0</v>
      </c>
      <c r="G30" s="79"/>
      <c r="H30" s="81">
        <f t="shared" si="3"/>
        <v>0</v>
      </c>
    </row>
    <row r="31" spans="1:8" s="7" customFormat="1" ht="57.6" x14ac:dyDescent="0.3">
      <c r="A31" s="36" t="s">
        <v>39</v>
      </c>
      <c r="B31" s="72" t="s">
        <v>244</v>
      </c>
      <c r="C31" s="68">
        <v>2</v>
      </c>
      <c r="D31" s="2" t="s">
        <v>50</v>
      </c>
      <c r="E31" s="79"/>
      <c r="F31" s="81">
        <f t="shared" si="2"/>
        <v>0</v>
      </c>
      <c r="G31" s="79"/>
      <c r="H31" s="81">
        <f t="shared" si="3"/>
        <v>0</v>
      </c>
    </row>
    <row r="32" spans="1:8" s="7" customFormat="1" ht="57.6" x14ac:dyDescent="0.3">
      <c r="A32" s="36" t="s">
        <v>148</v>
      </c>
      <c r="B32" s="72" t="s">
        <v>245</v>
      </c>
      <c r="C32" s="68">
        <v>2</v>
      </c>
      <c r="D32" s="2" t="s">
        <v>50</v>
      </c>
      <c r="E32" s="79"/>
      <c r="F32" s="81">
        <f t="shared" si="2"/>
        <v>0</v>
      </c>
      <c r="G32" s="79"/>
      <c r="H32" s="81">
        <f t="shared" si="3"/>
        <v>0</v>
      </c>
    </row>
    <row r="33" spans="1:8" s="7" customFormat="1" ht="43.2" x14ac:dyDescent="0.3">
      <c r="A33" s="36" t="s">
        <v>10</v>
      </c>
      <c r="B33" s="66" t="s">
        <v>246</v>
      </c>
      <c r="C33" s="68">
        <v>3</v>
      </c>
      <c r="D33" s="2" t="s">
        <v>20</v>
      </c>
      <c r="E33" s="79"/>
      <c r="F33" s="81">
        <f t="shared" si="2"/>
        <v>0</v>
      </c>
      <c r="G33" s="79"/>
      <c r="H33" s="81">
        <f t="shared" si="3"/>
        <v>0</v>
      </c>
    </row>
    <row r="34" spans="1:8" s="7" customFormat="1" ht="28.8" x14ac:dyDescent="0.3">
      <c r="A34" s="36" t="s">
        <v>135</v>
      </c>
      <c r="B34" s="72" t="s">
        <v>247</v>
      </c>
      <c r="C34" s="68">
        <v>3</v>
      </c>
      <c r="D34" s="2" t="s">
        <v>20</v>
      </c>
      <c r="E34" s="79"/>
      <c r="F34" s="81">
        <f t="shared" si="2"/>
        <v>0</v>
      </c>
      <c r="G34" s="79"/>
      <c r="H34" s="81">
        <f t="shared" si="3"/>
        <v>0</v>
      </c>
    </row>
    <row r="35" spans="1:8" s="7" customFormat="1" ht="28.8" x14ac:dyDescent="0.3">
      <c r="A35" s="36" t="s">
        <v>149</v>
      </c>
      <c r="B35" s="72" t="s">
        <v>248</v>
      </c>
      <c r="C35" s="68">
        <v>3</v>
      </c>
      <c r="D35" s="2" t="s">
        <v>20</v>
      </c>
      <c r="E35" s="79"/>
      <c r="F35" s="81">
        <f t="shared" si="2"/>
        <v>0</v>
      </c>
      <c r="G35" s="79"/>
      <c r="H35" s="81">
        <f t="shared" si="3"/>
        <v>0</v>
      </c>
    </row>
    <row r="36" spans="1:8" s="7" customFormat="1" ht="50.25" customHeight="1" x14ac:dyDescent="0.3">
      <c r="A36" s="36">
        <v>11</v>
      </c>
      <c r="B36" s="72" t="s">
        <v>150</v>
      </c>
      <c r="C36" s="68">
        <v>1</v>
      </c>
      <c r="D36" s="2" t="s">
        <v>4</v>
      </c>
      <c r="E36" s="79"/>
      <c r="F36" s="81">
        <f t="shared" si="2"/>
        <v>0</v>
      </c>
      <c r="G36" s="79"/>
      <c r="H36" s="81">
        <f t="shared" si="3"/>
        <v>0</v>
      </c>
    </row>
    <row r="37" spans="1:8" s="7" customFormat="1" ht="50.25" customHeight="1" x14ac:dyDescent="0.3">
      <c r="A37" s="36" t="s">
        <v>117</v>
      </c>
      <c r="B37" s="72" t="s">
        <v>151</v>
      </c>
      <c r="C37" s="68">
        <v>1</v>
      </c>
      <c r="D37" s="37" t="s">
        <v>49</v>
      </c>
      <c r="E37" s="79"/>
      <c r="F37" s="81">
        <f t="shared" si="2"/>
        <v>0</v>
      </c>
      <c r="G37" s="79"/>
      <c r="H37" s="81">
        <f t="shared" si="3"/>
        <v>0</v>
      </c>
    </row>
    <row r="38" spans="1:8" s="7" customFormat="1" ht="28.8" x14ac:dyDescent="0.3">
      <c r="A38" s="36" t="s">
        <v>96</v>
      </c>
      <c r="B38" s="72" t="s">
        <v>152</v>
      </c>
      <c r="C38" s="68">
        <v>1</v>
      </c>
      <c r="D38" s="37" t="s">
        <v>49</v>
      </c>
      <c r="E38" s="79"/>
      <c r="F38" s="81">
        <f t="shared" si="2"/>
        <v>0</v>
      </c>
      <c r="G38" s="79"/>
      <c r="H38" s="81">
        <f t="shared" si="3"/>
        <v>0</v>
      </c>
    </row>
    <row r="39" spans="1:8" s="7" customFormat="1" ht="28.8" x14ac:dyDescent="0.3">
      <c r="A39" s="36" t="s">
        <v>153</v>
      </c>
      <c r="B39" s="72" t="s">
        <v>154</v>
      </c>
      <c r="C39" s="68">
        <v>1</v>
      </c>
      <c r="D39" s="37" t="s">
        <v>49</v>
      </c>
      <c r="E39" s="79"/>
      <c r="F39" s="81">
        <f t="shared" si="2"/>
        <v>0</v>
      </c>
      <c r="G39" s="79"/>
      <c r="H39" s="81">
        <f t="shared" si="3"/>
        <v>0</v>
      </c>
    </row>
    <row r="40" spans="1:8" s="7" customFormat="1" ht="28.8" x14ac:dyDescent="0.3">
      <c r="A40" s="36" t="s">
        <v>335</v>
      </c>
      <c r="B40" s="72" t="s">
        <v>156</v>
      </c>
      <c r="C40" s="68">
        <v>1</v>
      </c>
      <c r="D40" s="37" t="s">
        <v>49</v>
      </c>
      <c r="E40" s="79"/>
      <c r="F40" s="81">
        <f t="shared" si="2"/>
        <v>0</v>
      </c>
      <c r="G40" s="79"/>
      <c r="H40" s="81">
        <f t="shared" si="3"/>
        <v>0</v>
      </c>
    </row>
    <row r="41" spans="1:8" s="7" customFormat="1" ht="28.8" x14ac:dyDescent="0.3">
      <c r="A41" s="36" t="s">
        <v>155</v>
      </c>
      <c r="B41" s="72" t="s">
        <v>157</v>
      </c>
      <c r="C41" s="68">
        <v>1</v>
      </c>
      <c r="D41" s="37" t="s">
        <v>49</v>
      </c>
      <c r="E41" s="79"/>
      <c r="F41" s="81">
        <f t="shared" si="2"/>
        <v>0</v>
      </c>
      <c r="G41" s="79"/>
      <c r="H41" s="81">
        <f t="shared" si="3"/>
        <v>0</v>
      </c>
    </row>
    <row r="42" spans="1:8" s="7" customFormat="1" ht="28.8" x14ac:dyDescent="0.3">
      <c r="A42" s="36">
        <v>17</v>
      </c>
      <c r="B42" s="66" t="s">
        <v>158</v>
      </c>
      <c r="C42" s="68">
        <v>2</v>
      </c>
      <c r="D42" s="2" t="s">
        <v>94</v>
      </c>
      <c r="E42" s="79"/>
      <c r="F42" s="81">
        <f t="shared" si="2"/>
        <v>0</v>
      </c>
      <c r="G42" s="79"/>
      <c r="H42" s="81">
        <f t="shared" si="3"/>
        <v>0</v>
      </c>
    </row>
    <row r="43" spans="1:8" s="7" customFormat="1" x14ac:dyDescent="0.3">
      <c r="A43" s="36">
        <v>18</v>
      </c>
      <c r="B43" s="72" t="s">
        <v>159</v>
      </c>
      <c r="C43" s="68">
        <v>1</v>
      </c>
      <c r="D43" s="2" t="s">
        <v>28</v>
      </c>
      <c r="E43" s="79"/>
      <c r="F43" s="81">
        <f t="shared" si="2"/>
        <v>0</v>
      </c>
      <c r="G43" s="79"/>
      <c r="H43" s="81">
        <f t="shared" si="3"/>
        <v>0</v>
      </c>
    </row>
    <row r="44" spans="1:8" s="7" customFormat="1" ht="49.5" customHeight="1" x14ac:dyDescent="0.3">
      <c r="A44" s="36">
        <v>19</v>
      </c>
      <c r="B44" s="71" t="s">
        <v>405</v>
      </c>
      <c r="C44" s="68">
        <v>1</v>
      </c>
      <c r="D44" s="2" t="s">
        <v>4</v>
      </c>
      <c r="E44" s="79"/>
      <c r="F44" s="81">
        <f t="shared" si="2"/>
        <v>0</v>
      </c>
      <c r="G44" s="79"/>
      <c r="H44" s="81">
        <f t="shared" si="3"/>
        <v>0</v>
      </c>
    </row>
    <row r="45" spans="1:8" s="7" customFormat="1" ht="22.5" customHeight="1" x14ac:dyDescent="0.3">
      <c r="A45" s="36">
        <v>20</v>
      </c>
      <c r="B45" s="71" t="s">
        <v>404</v>
      </c>
      <c r="C45" s="68">
        <v>1</v>
      </c>
      <c r="D45" s="2" t="s">
        <v>4</v>
      </c>
      <c r="E45" s="79"/>
      <c r="F45" s="81">
        <f t="shared" si="2"/>
        <v>0</v>
      </c>
      <c r="G45" s="79"/>
      <c r="H45" s="81">
        <f t="shared" si="3"/>
        <v>0</v>
      </c>
    </row>
    <row r="46" spans="1:8" s="7" customFormat="1" ht="28.8" x14ac:dyDescent="0.3">
      <c r="A46" s="36">
        <v>21</v>
      </c>
      <c r="B46" s="65" t="s">
        <v>403</v>
      </c>
      <c r="C46" s="68">
        <v>1</v>
      </c>
      <c r="D46" s="2" t="s">
        <v>4</v>
      </c>
      <c r="E46" s="79"/>
      <c r="F46" s="81">
        <f t="shared" si="2"/>
        <v>0</v>
      </c>
      <c r="G46" s="79"/>
      <c r="H46" s="81">
        <f t="shared" si="3"/>
        <v>0</v>
      </c>
    </row>
    <row r="47" spans="1:8" s="7" customFormat="1" ht="43.2" x14ac:dyDescent="0.3">
      <c r="A47" s="36">
        <v>22</v>
      </c>
      <c r="B47" s="67" t="s">
        <v>160</v>
      </c>
      <c r="C47" s="68">
        <v>1</v>
      </c>
      <c r="D47" s="2" t="s">
        <v>233</v>
      </c>
      <c r="E47" s="79"/>
      <c r="F47" s="81">
        <f t="shared" si="2"/>
        <v>0</v>
      </c>
      <c r="G47" s="79"/>
      <c r="H47" s="81">
        <f t="shared" si="3"/>
        <v>0</v>
      </c>
    </row>
    <row r="48" spans="1:8" s="7" customFormat="1" ht="36.75" customHeight="1" x14ac:dyDescent="0.3">
      <c r="A48" s="36">
        <v>23</v>
      </c>
      <c r="B48" s="65" t="s">
        <v>406</v>
      </c>
      <c r="C48" s="68">
        <v>1</v>
      </c>
      <c r="D48" s="2" t="s">
        <v>85</v>
      </c>
      <c r="E48" s="79"/>
      <c r="F48" s="81">
        <f t="shared" si="2"/>
        <v>0</v>
      </c>
      <c r="G48" s="79"/>
      <c r="H48" s="81">
        <f t="shared" si="3"/>
        <v>0</v>
      </c>
    </row>
    <row r="49" spans="1:8" s="7" customFormat="1" ht="39" customHeight="1" x14ac:dyDescent="0.3">
      <c r="A49" s="36" t="s">
        <v>336</v>
      </c>
      <c r="B49" s="69" t="s">
        <v>407</v>
      </c>
      <c r="C49" s="37">
        <v>2</v>
      </c>
      <c r="D49" s="37" t="s">
        <v>232</v>
      </c>
      <c r="E49" s="79"/>
      <c r="F49" s="81">
        <f t="shared" si="2"/>
        <v>0</v>
      </c>
      <c r="G49" s="79"/>
      <c r="H49" s="81">
        <f t="shared" si="3"/>
        <v>0</v>
      </c>
    </row>
    <row r="50" spans="1:8" s="7" customFormat="1" ht="21.75" customHeight="1" x14ac:dyDescent="0.3">
      <c r="A50" s="38" t="s">
        <v>19</v>
      </c>
      <c r="B50" s="73" t="s">
        <v>161</v>
      </c>
      <c r="C50" s="74"/>
      <c r="D50" s="74"/>
      <c r="E50" s="13"/>
      <c r="F50" s="13"/>
      <c r="G50" s="13"/>
      <c r="H50" s="13"/>
    </row>
    <row r="51" spans="1:8" s="7" customFormat="1" ht="72" x14ac:dyDescent="0.3">
      <c r="A51" s="36" t="s">
        <v>44</v>
      </c>
      <c r="B51" s="65" t="s">
        <v>339</v>
      </c>
      <c r="C51" s="68">
        <v>2</v>
      </c>
      <c r="D51" s="2" t="s">
        <v>20</v>
      </c>
      <c r="E51" s="79"/>
      <c r="F51" s="81">
        <f t="shared" ref="F51:F66" si="4">+C51*E51</f>
        <v>0</v>
      </c>
      <c r="G51" s="79"/>
      <c r="H51" s="81">
        <f t="shared" ref="H51:H66" si="5">+G51*C51</f>
        <v>0</v>
      </c>
    </row>
    <row r="52" spans="1:8" s="7" customFormat="1" ht="110.25" customHeight="1" x14ac:dyDescent="0.3">
      <c r="A52" s="36" t="s">
        <v>38</v>
      </c>
      <c r="B52" s="66" t="s">
        <v>249</v>
      </c>
      <c r="C52" s="37">
        <v>10</v>
      </c>
      <c r="D52" s="2" t="s">
        <v>20</v>
      </c>
      <c r="E52" s="79"/>
      <c r="F52" s="81">
        <f t="shared" si="4"/>
        <v>0</v>
      </c>
      <c r="G52" s="79"/>
      <c r="H52" s="81">
        <f t="shared" si="5"/>
        <v>0</v>
      </c>
    </row>
    <row r="53" spans="1:8" s="7" customFormat="1" ht="57.6" x14ac:dyDescent="0.3">
      <c r="A53" s="36" t="s">
        <v>45</v>
      </c>
      <c r="B53" s="66" t="s">
        <v>252</v>
      </c>
      <c r="C53" s="37">
        <v>2</v>
      </c>
      <c r="D53" s="2" t="s">
        <v>20</v>
      </c>
      <c r="E53" s="79"/>
      <c r="F53" s="81">
        <f t="shared" si="4"/>
        <v>0</v>
      </c>
      <c r="G53" s="79"/>
      <c r="H53" s="81">
        <f t="shared" si="5"/>
        <v>0</v>
      </c>
    </row>
    <row r="54" spans="1:8" s="7" customFormat="1" ht="28.8" x14ac:dyDescent="0.3">
      <c r="A54" s="36" t="s">
        <v>26</v>
      </c>
      <c r="B54" s="66" t="s">
        <v>250</v>
      </c>
      <c r="C54" s="37">
        <v>2</v>
      </c>
      <c r="D54" s="2" t="s">
        <v>20</v>
      </c>
      <c r="E54" s="79"/>
      <c r="F54" s="81">
        <f t="shared" si="4"/>
        <v>0</v>
      </c>
      <c r="G54" s="79"/>
      <c r="H54" s="81">
        <f t="shared" si="5"/>
        <v>0</v>
      </c>
    </row>
    <row r="55" spans="1:8" s="7" customFormat="1" ht="28.8" x14ac:dyDescent="0.3">
      <c r="A55" s="36" t="s">
        <v>27</v>
      </c>
      <c r="B55" s="66" t="s">
        <v>256</v>
      </c>
      <c r="C55" s="37">
        <v>2</v>
      </c>
      <c r="D55" s="2" t="s">
        <v>20</v>
      </c>
      <c r="E55" s="79"/>
      <c r="F55" s="81">
        <f t="shared" si="4"/>
        <v>0</v>
      </c>
      <c r="G55" s="79"/>
      <c r="H55" s="81">
        <f t="shared" si="5"/>
        <v>0</v>
      </c>
    </row>
    <row r="56" spans="1:8" s="7" customFormat="1" ht="43.2" x14ac:dyDescent="0.3">
      <c r="A56" s="36" t="s">
        <v>39</v>
      </c>
      <c r="B56" s="66" t="s">
        <v>162</v>
      </c>
      <c r="C56" s="37">
        <v>2</v>
      </c>
      <c r="D56" s="2" t="s">
        <v>20</v>
      </c>
      <c r="E56" s="79"/>
      <c r="F56" s="81">
        <f t="shared" si="4"/>
        <v>0</v>
      </c>
      <c r="G56" s="79"/>
      <c r="H56" s="81">
        <f t="shared" si="5"/>
        <v>0</v>
      </c>
    </row>
    <row r="57" spans="1:8" s="7" customFormat="1" ht="33" customHeight="1" x14ac:dyDescent="0.3">
      <c r="A57" s="36" t="s">
        <v>148</v>
      </c>
      <c r="B57" s="65" t="s">
        <v>410</v>
      </c>
      <c r="C57" s="68">
        <v>2</v>
      </c>
      <c r="D57" s="2" t="s">
        <v>20</v>
      </c>
      <c r="E57" s="79"/>
      <c r="F57" s="81">
        <f t="shared" si="4"/>
        <v>0</v>
      </c>
      <c r="G57" s="79"/>
      <c r="H57" s="81">
        <f t="shared" si="5"/>
        <v>0</v>
      </c>
    </row>
    <row r="58" spans="1:8" s="7" customFormat="1" ht="28.8" x14ac:dyDescent="0.3">
      <c r="A58" s="36" t="s">
        <v>10</v>
      </c>
      <c r="B58" s="66" t="s">
        <v>229</v>
      </c>
      <c r="C58" s="68">
        <v>1</v>
      </c>
      <c r="D58" s="2" t="s">
        <v>20</v>
      </c>
      <c r="E58" s="79"/>
      <c r="F58" s="81">
        <f t="shared" si="4"/>
        <v>0</v>
      </c>
      <c r="G58" s="79"/>
      <c r="H58" s="81">
        <f t="shared" si="5"/>
        <v>0</v>
      </c>
    </row>
    <row r="59" spans="1:8" s="7" customFormat="1" ht="48" customHeight="1" x14ac:dyDescent="0.3">
      <c r="A59" s="36" t="s">
        <v>135</v>
      </c>
      <c r="B59" s="67" t="s">
        <v>160</v>
      </c>
      <c r="C59" s="68">
        <v>1</v>
      </c>
      <c r="D59" s="2" t="s">
        <v>51</v>
      </c>
      <c r="E59" s="79"/>
      <c r="F59" s="81">
        <f t="shared" si="4"/>
        <v>0</v>
      </c>
      <c r="G59" s="79"/>
      <c r="H59" s="81">
        <f t="shared" si="5"/>
        <v>0</v>
      </c>
    </row>
    <row r="60" spans="1:8" s="7" customFormat="1" ht="43.2" x14ac:dyDescent="0.3">
      <c r="A60" s="36" t="s">
        <v>149</v>
      </c>
      <c r="B60" s="66" t="s">
        <v>142</v>
      </c>
      <c r="C60" s="37">
        <v>1</v>
      </c>
      <c r="D60" s="37" t="s">
        <v>345</v>
      </c>
      <c r="E60" s="79"/>
      <c r="F60" s="81">
        <f t="shared" si="4"/>
        <v>0</v>
      </c>
      <c r="G60" s="79"/>
      <c r="H60" s="81">
        <f t="shared" si="5"/>
        <v>0</v>
      </c>
    </row>
    <row r="61" spans="1:8" s="7" customFormat="1" ht="28.8" x14ac:dyDescent="0.3">
      <c r="A61" s="36" t="s">
        <v>143</v>
      </c>
      <c r="B61" s="69" t="s">
        <v>334</v>
      </c>
      <c r="C61" s="37">
        <v>2</v>
      </c>
      <c r="D61" s="37" t="s">
        <v>232</v>
      </c>
      <c r="E61" s="79"/>
      <c r="F61" s="81">
        <f t="shared" si="4"/>
        <v>0</v>
      </c>
      <c r="G61" s="79"/>
      <c r="H61" s="81">
        <f t="shared" si="5"/>
        <v>0</v>
      </c>
    </row>
    <row r="62" spans="1:8" s="7" customFormat="1" ht="28.8" x14ac:dyDescent="0.3">
      <c r="A62" s="36">
        <v>12</v>
      </c>
      <c r="B62" s="66" t="s">
        <v>163</v>
      </c>
      <c r="C62" s="37">
        <v>1</v>
      </c>
      <c r="D62" s="37" t="s">
        <v>4</v>
      </c>
      <c r="E62" s="79"/>
      <c r="F62" s="81">
        <f t="shared" si="4"/>
        <v>0</v>
      </c>
      <c r="G62" s="79"/>
      <c r="H62" s="81">
        <f t="shared" si="5"/>
        <v>0</v>
      </c>
    </row>
    <row r="63" spans="1:8" s="7" customFormat="1" ht="43.2" x14ac:dyDescent="0.3">
      <c r="A63" s="36">
        <v>13</v>
      </c>
      <c r="B63" s="66" t="s">
        <v>164</v>
      </c>
      <c r="C63" s="37">
        <v>1</v>
      </c>
      <c r="D63" s="37" t="s">
        <v>4</v>
      </c>
      <c r="E63" s="79"/>
      <c r="F63" s="81">
        <f t="shared" si="4"/>
        <v>0</v>
      </c>
      <c r="G63" s="79"/>
      <c r="H63" s="81">
        <f t="shared" si="5"/>
        <v>0</v>
      </c>
    </row>
    <row r="64" spans="1:8" s="7" customFormat="1" ht="35.25" customHeight="1" x14ac:dyDescent="0.3">
      <c r="A64" s="36">
        <v>14</v>
      </c>
      <c r="B64" s="66" t="s">
        <v>144</v>
      </c>
      <c r="C64" s="37">
        <v>1</v>
      </c>
      <c r="D64" s="37" t="s">
        <v>4</v>
      </c>
      <c r="E64" s="79"/>
      <c r="F64" s="81">
        <f t="shared" si="4"/>
        <v>0</v>
      </c>
      <c r="G64" s="79"/>
      <c r="H64" s="81">
        <f t="shared" si="5"/>
        <v>0</v>
      </c>
    </row>
    <row r="65" spans="1:8" s="7" customFormat="1" ht="20.25" customHeight="1" x14ac:dyDescent="0.3">
      <c r="A65" s="36">
        <v>15</v>
      </c>
      <c r="B65" s="66" t="s">
        <v>145</v>
      </c>
      <c r="C65" s="37">
        <v>1</v>
      </c>
      <c r="D65" s="37" t="s">
        <v>4</v>
      </c>
      <c r="E65" s="79"/>
      <c r="F65" s="81">
        <f t="shared" si="4"/>
        <v>0</v>
      </c>
      <c r="G65" s="79"/>
      <c r="H65" s="81">
        <f t="shared" si="5"/>
        <v>0</v>
      </c>
    </row>
    <row r="66" spans="1:8" s="7" customFormat="1" ht="33.75" customHeight="1" x14ac:dyDescent="0.3">
      <c r="A66" s="36">
        <v>16</v>
      </c>
      <c r="B66" s="66" t="s">
        <v>165</v>
      </c>
      <c r="C66" s="37">
        <v>1</v>
      </c>
      <c r="D66" s="37" t="s">
        <v>4</v>
      </c>
      <c r="E66" s="79"/>
      <c r="F66" s="81">
        <f t="shared" si="4"/>
        <v>0</v>
      </c>
      <c r="G66" s="79"/>
      <c r="H66" s="81">
        <f t="shared" si="5"/>
        <v>0</v>
      </c>
    </row>
    <row r="67" spans="1:8" s="7" customFormat="1" ht="24" customHeight="1" x14ac:dyDescent="0.3">
      <c r="A67" s="34" t="s">
        <v>84</v>
      </c>
      <c r="B67" s="70" t="s">
        <v>166</v>
      </c>
      <c r="C67" s="68"/>
      <c r="D67" s="2"/>
      <c r="E67" s="3"/>
      <c r="F67" s="13"/>
      <c r="G67" s="13"/>
      <c r="H67" s="13"/>
    </row>
    <row r="68" spans="1:8" s="7" customFormat="1" ht="91.5" customHeight="1" x14ac:dyDescent="0.3">
      <c r="A68" s="36" t="s">
        <v>44</v>
      </c>
      <c r="B68" s="65" t="s">
        <v>340</v>
      </c>
      <c r="C68" s="37">
        <v>2</v>
      </c>
      <c r="D68" s="2" t="s">
        <v>94</v>
      </c>
      <c r="E68" s="79"/>
      <c r="F68" s="81">
        <f t="shared" ref="F68:F83" si="6">+C68*E68</f>
        <v>0</v>
      </c>
      <c r="G68" s="79"/>
      <c r="H68" s="81">
        <f t="shared" ref="H68:H83" si="7">+G68*C68</f>
        <v>0</v>
      </c>
    </row>
    <row r="69" spans="1:8" s="7" customFormat="1" ht="86.4" x14ac:dyDescent="0.3">
      <c r="A69" s="36" t="s">
        <v>38</v>
      </c>
      <c r="B69" s="65" t="s">
        <v>411</v>
      </c>
      <c r="C69" s="37">
        <v>8</v>
      </c>
      <c r="D69" s="2" t="s">
        <v>20</v>
      </c>
      <c r="E69" s="79"/>
      <c r="F69" s="81">
        <f t="shared" si="6"/>
        <v>0</v>
      </c>
      <c r="G69" s="79"/>
      <c r="H69" s="81">
        <f t="shared" si="7"/>
        <v>0</v>
      </c>
    </row>
    <row r="70" spans="1:8" s="7" customFormat="1" ht="81" customHeight="1" x14ac:dyDescent="0.3">
      <c r="A70" s="36" t="s">
        <v>45</v>
      </c>
      <c r="B70" s="66" t="s">
        <v>257</v>
      </c>
      <c r="C70" s="37">
        <v>2</v>
      </c>
      <c r="D70" s="2" t="s">
        <v>20</v>
      </c>
      <c r="E70" s="79"/>
      <c r="F70" s="81">
        <f t="shared" si="6"/>
        <v>0</v>
      </c>
      <c r="G70" s="79"/>
      <c r="H70" s="81">
        <f t="shared" si="7"/>
        <v>0</v>
      </c>
    </row>
    <row r="71" spans="1:8" s="7" customFormat="1" ht="35.25" customHeight="1" x14ac:dyDescent="0.3">
      <c r="A71" s="36" t="s">
        <v>26</v>
      </c>
      <c r="B71" s="66" t="s">
        <v>250</v>
      </c>
      <c r="C71" s="37">
        <v>2</v>
      </c>
      <c r="D71" s="2" t="s">
        <v>94</v>
      </c>
      <c r="E71" s="79"/>
      <c r="F71" s="81">
        <f t="shared" si="6"/>
        <v>0</v>
      </c>
      <c r="G71" s="79"/>
      <c r="H71" s="81">
        <f t="shared" si="7"/>
        <v>0</v>
      </c>
    </row>
    <row r="72" spans="1:8" s="7" customFormat="1" ht="34.5" customHeight="1" x14ac:dyDescent="0.3">
      <c r="A72" s="36" t="s">
        <v>27</v>
      </c>
      <c r="B72" s="66" t="s">
        <v>251</v>
      </c>
      <c r="C72" s="37">
        <v>2</v>
      </c>
      <c r="D72" s="2" t="s">
        <v>94</v>
      </c>
      <c r="E72" s="79"/>
      <c r="F72" s="81">
        <f t="shared" si="6"/>
        <v>0</v>
      </c>
      <c r="G72" s="79"/>
      <c r="H72" s="81">
        <f t="shared" si="7"/>
        <v>0</v>
      </c>
    </row>
    <row r="73" spans="1:8" s="7" customFormat="1" ht="56.25" customHeight="1" x14ac:dyDescent="0.3">
      <c r="A73" s="36">
        <v>6</v>
      </c>
      <c r="B73" s="65" t="s">
        <v>412</v>
      </c>
      <c r="C73" s="37">
        <v>2</v>
      </c>
      <c r="D73" s="2" t="s">
        <v>94</v>
      </c>
      <c r="E73" s="79"/>
      <c r="F73" s="81">
        <f t="shared" si="6"/>
        <v>0</v>
      </c>
      <c r="G73" s="79"/>
      <c r="H73" s="81">
        <f t="shared" si="7"/>
        <v>0</v>
      </c>
    </row>
    <row r="74" spans="1:8" s="7" customFormat="1" ht="39" customHeight="1" x14ac:dyDescent="0.3">
      <c r="A74" s="36">
        <v>7</v>
      </c>
      <c r="B74" s="65" t="s">
        <v>413</v>
      </c>
      <c r="C74" s="37">
        <v>2</v>
      </c>
      <c r="D74" s="2" t="s">
        <v>94</v>
      </c>
      <c r="E74" s="79"/>
      <c r="F74" s="81">
        <f t="shared" si="6"/>
        <v>0</v>
      </c>
      <c r="G74" s="79"/>
      <c r="H74" s="81">
        <f t="shared" si="7"/>
        <v>0</v>
      </c>
    </row>
    <row r="75" spans="1:8" s="7" customFormat="1" ht="38.25" customHeight="1" x14ac:dyDescent="0.3">
      <c r="A75" s="36">
        <v>8</v>
      </c>
      <c r="B75" s="66" t="s">
        <v>229</v>
      </c>
      <c r="C75" s="37">
        <v>1</v>
      </c>
      <c r="D75" s="2" t="s">
        <v>231</v>
      </c>
      <c r="E75" s="79"/>
      <c r="F75" s="81">
        <f t="shared" si="6"/>
        <v>0</v>
      </c>
      <c r="G75" s="79"/>
      <c r="H75" s="81">
        <f t="shared" si="7"/>
        <v>0</v>
      </c>
    </row>
    <row r="76" spans="1:8" s="7" customFormat="1" ht="45" customHeight="1" x14ac:dyDescent="0.3">
      <c r="A76" s="36">
        <v>9</v>
      </c>
      <c r="B76" s="67" t="s">
        <v>160</v>
      </c>
      <c r="C76" s="39">
        <v>1</v>
      </c>
      <c r="D76" s="39" t="s">
        <v>86</v>
      </c>
      <c r="E76" s="79"/>
      <c r="F76" s="81">
        <f t="shared" si="6"/>
        <v>0</v>
      </c>
      <c r="G76" s="79"/>
      <c r="H76" s="81">
        <f t="shared" si="7"/>
        <v>0</v>
      </c>
    </row>
    <row r="77" spans="1:8" s="7" customFormat="1" ht="43.2" x14ac:dyDescent="0.3">
      <c r="A77" s="36">
        <f>A76+1</f>
        <v>10</v>
      </c>
      <c r="B77" s="66" t="s">
        <v>142</v>
      </c>
      <c r="C77" s="68">
        <v>1</v>
      </c>
      <c r="D77" s="2" t="s">
        <v>85</v>
      </c>
      <c r="E77" s="79"/>
      <c r="F77" s="81">
        <f t="shared" si="6"/>
        <v>0</v>
      </c>
      <c r="G77" s="79"/>
      <c r="H77" s="81">
        <f t="shared" si="7"/>
        <v>0</v>
      </c>
    </row>
    <row r="78" spans="1:8" s="7" customFormat="1" ht="28.8" x14ac:dyDescent="0.3">
      <c r="A78" s="36" t="s">
        <v>143</v>
      </c>
      <c r="B78" s="69" t="s">
        <v>407</v>
      </c>
      <c r="C78" s="37">
        <v>2</v>
      </c>
      <c r="D78" s="37" t="s">
        <v>232</v>
      </c>
      <c r="E78" s="79"/>
      <c r="F78" s="81">
        <f t="shared" si="6"/>
        <v>0</v>
      </c>
      <c r="G78" s="79"/>
      <c r="H78" s="81">
        <f t="shared" si="7"/>
        <v>0</v>
      </c>
    </row>
    <row r="79" spans="1:8" s="7" customFormat="1" ht="28.8" x14ac:dyDescent="0.3">
      <c r="A79" s="36">
        <v>12</v>
      </c>
      <c r="B79" s="66" t="s">
        <v>167</v>
      </c>
      <c r="C79" s="37">
        <v>1</v>
      </c>
      <c r="D79" s="37" t="s">
        <v>4</v>
      </c>
      <c r="E79" s="79"/>
      <c r="F79" s="81">
        <f t="shared" si="6"/>
        <v>0</v>
      </c>
      <c r="G79" s="79"/>
      <c r="H79" s="81">
        <f t="shared" si="7"/>
        <v>0</v>
      </c>
    </row>
    <row r="80" spans="1:8" s="7" customFormat="1" ht="28.8" x14ac:dyDescent="0.3">
      <c r="A80" s="36">
        <v>13</v>
      </c>
      <c r="B80" s="66" t="s">
        <v>168</v>
      </c>
      <c r="C80" s="37">
        <v>1</v>
      </c>
      <c r="D80" s="37" t="s">
        <v>4</v>
      </c>
      <c r="E80" s="79"/>
      <c r="F80" s="81">
        <f t="shared" si="6"/>
        <v>0</v>
      </c>
      <c r="G80" s="79"/>
      <c r="H80" s="81">
        <f t="shared" si="7"/>
        <v>0</v>
      </c>
    </row>
    <row r="81" spans="1:8" s="7" customFormat="1" ht="28.8" x14ac:dyDescent="0.3">
      <c r="A81" s="36">
        <v>14</v>
      </c>
      <c r="B81" s="66" t="s">
        <v>144</v>
      </c>
      <c r="C81" s="37">
        <v>1</v>
      </c>
      <c r="D81" s="37" t="s">
        <v>4</v>
      </c>
      <c r="E81" s="79"/>
      <c r="F81" s="81">
        <f t="shared" si="6"/>
        <v>0</v>
      </c>
      <c r="G81" s="79"/>
      <c r="H81" s="81">
        <f t="shared" si="7"/>
        <v>0</v>
      </c>
    </row>
    <row r="82" spans="1:8" s="7" customFormat="1" x14ac:dyDescent="0.3">
      <c r="A82" s="36">
        <v>15</v>
      </c>
      <c r="B82" s="66" t="s">
        <v>145</v>
      </c>
      <c r="C82" s="37">
        <v>1</v>
      </c>
      <c r="D82" s="37" t="s">
        <v>4</v>
      </c>
      <c r="E82" s="79"/>
      <c r="F82" s="81">
        <f t="shared" si="6"/>
        <v>0</v>
      </c>
      <c r="G82" s="79"/>
      <c r="H82" s="81">
        <f t="shared" si="7"/>
        <v>0</v>
      </c>
    </row>
    <row r="83" spans="1:8" s="7" customFormat="1" ht="28.8" x14ac:dyDescent="0.3">
      <c r="A83" s="36">
        <v>16</v>
      </c>
      <c r="B83" s="66" t="s">
        <v>165</v>
      </c>
      <c r="C83" s="37">
        <v>1</v>
      </c>
      <c r="D83" s="37" t="s">
        <v>4</v>
      </c>
      <c r="E83" s="79"/>
      <c r="F83" s="81">
        <f t="shared" si="6"/>
        <v>0</v>
      </c>
      <c r="G83" s="79"/>
      <c r="H83" s="81">
        <f t="shared" si="7"/>
        <v>0</v>
      </c>
    </row>
    <row r="84" spans="1:8" s="7" customFormat="1" ht="25.5" customHeight="1" x14ac:dyDescent="0.3">
      <c r="A84" s="38" t="s">
        <v>169</v>
      </c>
      <c r="B84" s="70" t="s">
        <v>170</v>
      </c>
      <c r="C84" s="37"/>
      <c r="D84" s="37"/>
      <c r="E84" s="15"/>
      <c r="F84" s="15"/>
      <c r="G84" s="13"/>
      <c r="H84" s="13"/>
    </row>
    <row r="85" spans="1:8" s="7" customFormat="1" ht="100.8" x14ac:dyDescent="0.3">
      <c r="A85" s="36">
        <v>1</v>
      </c>
      <c r="B85" s="71" t="s">
        <v>341</v>
      </c>
      <c r="C85" s="68">
        <v>2</v>
      </c>
      <c r="D85" s="2" t="s">
        <v>94</v>
      </c>
      <c r="E85" s="79"/>
      <c r="F85" s="81">
        <f t="shared" ref="F85:F89" si="8">+C85*E85</f>
        <v>0</v>
      </c>
      <c r="G85" s="79"/>
      <c r="H85" s="81">
        <f t="shared" ref="H85:H89" si="9">+G85*C85</f>
        <v>0</v>
      </c>
    </row>
    <row r="86" spans="1:8" s="7" customFormat="1" ht="72" x14ac:dyDescent="0.3">
      <c r="A86" s="36">
        <v>2</v>
      </c>
      <c r="B86" s="72" t="s">
        <v>253</v>
      </c>
      <c r="C86" s="68">
        <v>2</v>
      </c>
      <c r="D86" s="2" t="s">
        <v>94</v>
      </c>
      <c r="E86" s="79"/>
      <c r="F86" s="81">
        <f t="shared" si="8"/>
        <v>0</v>
      </c>
      <c r="G86" s="79"/>
      <c r="H86" s="81">
        <f t="shared" si="9"/>
        <v>0</v>
      </c>
    </row>
    <row r="87" spans="1:8" s="7" customFormat="1" ht="28.8" x14ac:dyDescent="0.3">
      <c r="A87" s="36">
        <v>3</v>
      </c>
      <c r="B87" s="72" t="s">
        <v>171</v>
      </c>
      <c r="C87" s="68">
        <v>1</v>
      </c>
      <c r="D87" s="2" t="s">
        <v>4</v>
      </c>
      <c r="E87" s="79"/>
      <c r="F87" s="81">
        <f t="shared" si="8"/>
        <v>0</v>
      </c>
      <c r="G87" s="79"/>
      <c r="H87" s="81">
        <f t="shared" si="9"/>
        <v>0</v>
      </c>
    </row>
    <row r="88" spans="1:8" s="7" customFormat="1" ht="28.8" x14ac:dyDescent="0.3">
      <c r="A88" s="36">
        <v>4</v>
      </c>
      <c r="B88" s="72" t="s">
        <v>172</v>
      </c>
      <c r="C88" s="68">
        <v>1</v>
      </c>
      <c r="D88" s="2" t="s">
        <v>4</v>
      </c>
      <c r="E88" s="79"/>
      <c r="F88" s="81">
        <f t="shared" si="8"/>
        <v>0</v>
      </c>
      <c r="G88" s="79"/>
      <c r="H88" s="81">
        <f t="shared" si="9"/>
        <v>0</v>
      </c>
    </row>
    <row r="89" spans="1:8" s="7" customFormat="1" ht="28.8" x14ac:dyDescent="0.3">
      <c r="A89" s="36">
        <v>5</v>
      </c>
      <c r="B89" s="72" t="s">
        <v>165</v>
      </c>
      <c r="C89" s="68">
        <v>1</v>
      </c>
      <c r="D89" s="2" t="s">
        <v>4</v>
      </c>
      <c r="E89" s="79"/>
      <c r="F89" s="81">
        <f t="shared" si="8"/>
        <v>0</v>
      </c>
      <c r="G89" s="79"/>
      <c r="H89" s="81">
        <f t="shared" si="9"/>
        <v>0</v>
      </c>
    </row>
    <row r="90" spans="1:8" s="7" customFormat="1" ht="30" customHeight="1" x14ac:dyDescent="0.3">
      <c r="A90" s="38" t="s">
        <v>119</v>
      </c>
      <c r="B90" s="73" t="s">
        <v>173</v>
      </c>
      <c r="C90" s="68"/>
      <c r="D90" s="2"/>
      <c r="E90" s="15"/>
      <c r="F90" s="15"/>
      <c r="G90" s="13"/>
      <c r="H90" s="13"/>
    </row>
    <row r="91" spans="1:8" s="7" customFormat="1" ht="125.25" customHeight="1" x14ac:dyDescent="0.3">
      <c r="A91" s="36" t="s">
        <v>44</v>
      </c>
      <c r="B91" s="71" t="s">
        <v>341</v>
      </c>
      <c r="C91" s="68">
        <v>2</v>
      </c>
      <c r="D91" s="37" t="s">
        <v>232</v>
      </c>
      <c r="E91" s="79"/>
      <c r="F91" s="81">
        <f t="shared" ref="F91:F95" si="10">+C91*E91</f>
        <v>0</v>
      </c>
      <c r="G91" s="79"/>
      <c r="H91" s="81">
        <f t="shared" ref="H91:H95" si="11">+G91*C91</f>
        <v>0</v>
      </c>
    </row>
    <row r="92" spans="1:8" s="7" customFormat="1" ht="99" customHeight="1" x14ac:dyDescent="0.3">
      <c r="A92" s="36" t="s">
        <v>38</v>
      </c>
      <c r="B92" s="71" t="s">
        <v>346</v>
      </c>
      <c r="C92" s="68">
        <v>2</v>
      </c>
      <c r="D92" s="37" t="s">
        <v>232</v>
      </c>
      <c r="E92" s="79"/>
      <c r="F92" s="81">
        <f t="shared" si="10"/>
        <v>0</v>
      </c>
      <c r="G92" s="79"/>
      <c r="H92" s="81">
        <f t="shared" si="11"/>
        <v>0</v>
      </c>
    </row>
    <row r="93" spans="1:8" s="7" customFormat="1" ht="39" customHeight="1" x14ac:dyDescent="0.3">
      <c r="A93" s="36">
        <v>3</v>
      </c>
      <c r="B93" s="72" t="s">
        <v>171</v>
      </c>
      <c r="C93" s="68">
        <v>1</v>
      </c>
      <c r="D93" s="37" t="s">
        <v>4</v>
      </c>
      <c r="E93" s="79"/>
      <c r="F93" s="81">
        <f t="shared" si="10"/>
        <v>0</v>
      </c>
      <c r="G93" s="79"/>
      <c r="H93" s="81">
        <f t="shared" si="11"/>
        <v>0</v>
      </c>
    </row>
    <row r="94" spans="1:8" s="7" customFormat="1" ht="43.5" customHeight="1" x14ac:dyDescent="0.3">
      <c r="A94" s="36">
        <v>4</v>
      </c>
      <c r="B94" s="72" t="s">
        <v>172</v>
      </c>
      <c r="C94" s="68">
        <v>1</v>
      </c>
      <c r="D94" s="37" t="s">
        <v>4</v>
      </c>
      <c r="E94" s="79"/>
      <c r="F94" s="81">
        <f t="shared" si="10"/>
        <v>0</v>
      </c>
      <c r="G94" s="79"/>
      <c r="H94" s="81">
        <f t="shared" si="11"/>
        <v>0</v>
      </c>
    </row>
    <row r="95" spans="1:8" s="7" customFormat="1" ht="33" customHeight="1" x14ac:dyDescent="0.3">
      <c r="A95" s="36">
        <v>5</v>
      </c>
      <c r="B95" s="72" t="s">
        <v>165</v>
      </c>
      <c r="C95" s="68">
        <v>1</v>
      </c>
      <c r="D95" s="37" t="s">
        <v>4</v>
      </c>
      <c r="E95" s="79"/>
      <c r="F95" s="81">
        <f t="shared" si="10"/>
        <v>0</v>
      </c>
      <c r="G95" s="79"/>
      <c r="H95" s="81">
        <f t="shared" si="11"/>
        <v>0</v>
      </c>
    </row>
    <row r="96" spans="1:8" s="7" customFormat="1" ht="24" customHeight="1" x14ac:dyDescent="0.3">
      <c r="A96" s="38" t="s">
        <v>120</v>
      </c>
      <c r="B96" s="73" t="s">
        <v>174</v>
      </c>
      <c r="C96" s="68"/>
      <c r="D96" s="2"/>
      <c r="E96" s="15"/>
      <c r="F96" s="15"/>
      <c r="G96" s="13"/>
      <c r="H96" s="13"/>
    </row>
    <row r="97" spans="1:8" s="7" customFormat="1" ht="124.5" customHeight="1" x14ac:dyDescent="0.3">
      <c r="A97" s="36">
        <v>1</v>
      </c>
      <c r="B97" s="71" t="s">
        <v>342</v>
      </c>
      <c r="C97" s="68">
        <v>2</v>
      </c>
      <c r="D97" s="37" t="s">
        <v>234</v>
      </c>
      <c r="E97" s="79"/>
      <c r="F97" s="81">
        <f t="shared" ref="F97:F101" si="12">+C97*E97</f>
        <v>0</v>
      </c>
      <c r="G97" s="79"/>
      <c r="H97" s="81">
        <f t="shared" ref="H97:H101" si="13">+G97*C97</f>
        <v>0</v>
      </c>
    </row>
    <row r="98" spans="1:8" s="7" customFormat="1" ht="100.8" x14ac:dyDescent="0.3">
      <c r="A98" s="36">
        <v>2</v>
      </c>
      <c r="B98" s="72" t="s">
        <v>254</v>
      </c>
      <c r="C98" s="68">
        <v>2</v>
      </c>
      <c r="D98" s="37" t="s">
        <v>234</v>
      </c>
      <c r="E98" s="79"/>
      <c r="F98" s="81">
        <f t="shared" si="12"/>
        <v>0</v>
      </c>
      <c r="G98" s="79"/>
      <c r="H98" s="81">
        <f t="shared" si="13"/>
        <v>0</v>
      </c>
    </row>
    <row r="99" spans="1:8" s="7" customFormat="1" ht="33.75" customHeight="1" x14ac:dyDescent="0.3">
      <c r="A99" s="36">
        <v>3</v>
      </c>
      <c r="B99" s="72" t="s">
        <v>171</v>
      </c>
      <c r="C99" s="68">
        <v>1</v>
      </c>
      <c r="D99" s="37" t="s">
        <v>4</v>
      </c>
      <c r="E99" s="79"/>
      <c r="F99" s="81">
        <f t="shared" si="12"/>
        <v>0</v>
      </c>
      <c r="G99" s="79"/>
      <c r="H99" s="81">
        <f t="shared" si="13"/>
        <v>0</v>
      </c>
    </row>
    <row r="100" spans="1:8" s="7" customFormat="1" ht="38.25" customHeight="1" x14ac:dyDescent="0.3">
      <c r="A100" s="36">
        <v>4</v>
      </c>
      <c r="B100" s="72" t="s">
        <v>172</v>
      </c>
      <c r="C100" s="68">
        <v>1</v>
      </c>
      <c r="D100" s="37" t="s">
        <v>4</v>
      </c>
      <c r="E100" s="79"/>
      <c r="F100" s="81">
        <f t="shared" si="12"/>
        <v>0</v>
      </c>
      <c r="G100" s="79"/>
      <c r="H100" s="81">
        <f t="shared" si="13"/>
        <v>0</v>
      </c>
    </row>
    <row r="101" spans="1:8" s="7" customFormat="1" ht="36" customHeight="1" x14ac:dyDescent="0.3">
      <c r="A101" s="36">
        <v>5</v>
      </c>
      <c r="B101" s="72" t="s">
        <v>165</v>
      </c>
      <c r="C101" s="68">
        <v>1</v>
      </c>
      <c r="D101" s="37" t="s">
        <v>4</v>
      </c>
      <c r="E101" s="79"/>
      <c r="F101" s="81">
        <f t="shared" si="12"/>
        <v>0</v>
      </c>
      <c r="G101" s="79"/>
      <c r="H101" s="81">
        <f t="shared" si="13"/>
        <v>0</v>
      </c>
    </row>
    <row r="102" spans="1:8" s="7" customFormat="1" x14ac:dyDescent="0.3">
      <c r="A102" s="40" t="s">
        <v>175</v>
      </c>
      <c r="B102" s="72" t="s">
        <v>97</v>
      </c>
      <c r="C102" s="68"/>
      <c r="D102" s="2"/>
      <c r="E102" s="15"/>
      <c r="F102" s="15"/>
      <c r="G102" s="13"/>
      <c r="H102" s="13"/>
    </row>
    <row r="103" spans="1:8" s="7" customFormat="1" x14ac:dyDescent="0.3">
      <c r="A103" s="36" t="s">
        <v>44</v>
      </c>
      <c r="B103" s="72" t="s">
        <v>176</v>
      </c>
      <c r="C103" s="74"/>
      <c r="D103" s="74"/>
      <c r="E103" s="15"/>
      <c r="F103" s="15"/>
      <c r="G103" s="13"/>
      <c r="H103" s="13"/>
    </row>
    <row r="104" spans="1:8" s="7" customFormat="1" x14ac:dyDescent="0.3">
      <c r="A104" s="41" t="s">
        <v>98</v>
      </c>
      <c r="B104" s="72" t="s">
        <v>99</v>
      </c>
      <c r="C104" s="75">
        <f>14000*0.15</f>
        <v>2100</v>
      </c>
      <c r="D104" s="37" t="s">
        <v>3</v>
      </c>
      <c r="E104" s="79"/>
      <c r="F104" s="81">
        <f t="shared" ref="F104:F107" si="14">+C104*E104</f>
        <v>0</v>
      </c>
      <c r="G104" s="79"/>
      <c r="H104" s="81">
        <f t="shared" ref="H104:H107" si="15">+G104*C104</f>
        <v>0</v>
      </c>
    </row>
    <row r="105" spans="1:8" s="7" customFormat="1" x14ac:dyDescent="0.3">
      <c r="A105" s="41" t="s">
        <v>100</v>
      </c>
      <c r="B105" s="72" t="s">
        <v>101</v>
      </c>
      <c r="C105" s="75">
        <f>14000*0.1</f>
        <v>1400</v>
      </c>
      <c r="D105" s="37" t="s">
        <v>3</v>
      </c>
      <c r="E105" s="79"/>
      <c r="F105" s="81">
        <f t="shared" si="14"/>
        <v>0</v>
      </c>
      <c r="G105" s="79"/>
      <c r="H105" s="81">
        <f t="shared" si="15"/>
        <v>0</v>
      </c>
    </row>
    <row r="106" spans="1:8" s="7" customFormat="1" x14ac:dyDescent="0.3">
      <c r="A106" s="41" t="s">
        <v>102</v>
      </c>
      <c r="B106" s="72" t="s">
        <v>103</v>
      </c>
      <c r="C106" s="75">
        <f>14000*0.25</f>
        <v>3500</v>
      </c>
      <c r="D106" s="37" t="s">
        <v>3</v>
      </c>
      <c r="E106" s="79"/>
      <c r="F106" s="81">
        <f t="shared" si="14"/>
        <v>0</v>
      </c>
      <c r="G106" s="79"/>
      <c r="H106" s="81">
        <f t="shared" si="15"/>
        <v>0</v>
      </c>
    </row>
    <row r="107" spans="1:8" s="7" customFormat="1" x14ac:dyDescent="0.3">
      <c r="A107" s="41" t="s">
        <v>104</v>
      </c>
      <c r="B107" s="72" t="s">
        <v>105</v>
      </c>
      <c r="C107" s="75">
        <f>14000*0.5</f>
        <v>7000</v>
      </c>
      <c r="D107" s="37" t="s">
        <v>3</v>
      </c>
      <c r="E107" s="79"/>
      <c r="F107" s="81">
        <f t="shared" si="14"/>
        <v>0</v>
      </c>
      <c r="G107" s="79"/>
      <c r="H107" s="81">
        <f t="shared" si="15"/>
        <v>0</v>
      </c>
    </row>
    <row r="108" spans="1:8" s="7" customFormat="1" x14ac:dyDescent="0.3">
      <c r="A108" s="36" t="s">
        <v>38</v>
      </c>
      <c r="B108" s="72" t="s">
        <v>106</v>
      </c>
      <c r="C108" s="68"/>
      <c r="D108" s="2"/>
      <c r="E108" s="15"/>
      <c r="F108" s="15"/>
      <c r="G108" s="13"/>
      <c r="H108" s="13"/>
    </row>
    <row r="109" spans="1:8" s="7" customFormat="1" x14ac:dyDescent="0.3">
      <c r="A109" s="42" t="s">
        <v>98</v>
      </c>
      <c r="B109" s="72" t="s">
        <v>107</v>
      </c>
      <c r="C109" s="68">
        <v>55</v>
      </c>
      <c r="D109" s="2" t="s">
        <v>20</v>
      </c>
      <c r="E109" s="79"/>
      <c r="F109" s="81">
        <f t="shared" ref="F109:F112" si="16">+C109*E109</f>
        <v>0</v>
      </c>
      <c r="G109" s="79"/>
      <c r="H109" s="81">
        <f t="shared" ref="H109:H112" si="17">+G109*C109</f>
        <v>0</v>
      </c>
    </row>
    <row r="110" spans="1:8" s="7" customFormat="1" x14ac:dyDescent="0.3">
      <c r="A110" s="42" t="s">
        <v>100</v>
      </c>
      <c r="B110" s="72" t="s">
        <v>177</v>
      </c>
      <c r="C110" s="68">
        <v>113</v>
      </c>
      <c r="D110" s="2" t="s">
        <v>3</v>
      </c>
      <c r="E110" s="79"/>
      <c r="F110" s="81">
        <f t="shared" si="16"/>
        <v>0</v>
      </c>
      <c r="G110" s="79"/>
      <c r="H110" s="81">
        <f t="shared" si="17"/>
        <v>0</v>
      </c>
    </row>
    <row r="111" spans="1:8" s="7" customFormat="1" x14ac:dyDescent="0.3">
      <c r="A111" s="36" t="s">
        <v>45</v>
      </c>
      <c r="B111" s="72" t="s">
        <v>178</v>
      </c>
      <c r="C111" s="68">
        <v>120</v>
      </c>
      <c r="D111" s="2" t="s">
        <v>3</v>
      </c>
      <c r="E111" s="79"/>
      <c r="F111" s="81">
        <f t="shared" si="16"/>
        <v>0</v>
      </c>
      <c r="G111" s="79"/>
      <c r="H111" s="81">
        <f t="shared" si="17"/>
        <v>0</v>
      </c>
    </row>
    <row r="112" spans="1:8" s="7" customFormat="1" x14ac:dyDescent="0.3">
      <c r="A112" s="36" t="s">
        <v>26</v>
      </c>
      <c r="B112" s="72" t="s">
        <v>178</v>
      </c>
      <c r="C112" s="68">
        <v>180</v>
      </c>
      <c r="D112" s="2" t="s">
        <v>3</v>
      </c>
      <c r="E112" s="79"/>
      <c r="F112" s="81">
        <f t="shared" si="16"/>
        <v>0</v>
      </c>
      <c r="G112" s="79"/>
      <c r="H112" s="81">
        <f t="shared" si="17"/>
        <v>0</v>
      </c>
    </row>
    <row r="113" spans="1:8" s="7" customFormat="1" ht="95.25" customHeight="1" x14ac:dyDescent="0.3">
      <c r="A113" s="36" t="s">
        <v>27</v>
      </c>
      <c r="B113" s="71" t="s">
        <v>414</v>
      </c>
      <c r="C113" s="68"/>
      <c r="D113" s="2"/>
      <c r="E113" s="15"/>
      <c r="F113" s="15"/>
      <c r="G113" s="13"/>
      <c r="H113" s="13"/>
    </row>
    <row r="114" spans="1:8" s="7" customFormat="1" x14ac:dyDescent="0.3">
      <c r="A114" s="36" t="s">
        <v>46</v>
      </c>
      <c r="B114" s="76" t="s">
        <v>179</v>
      </c>
      <c r="C114" s="37">
        <v>1</v>
      </c>
      <c r="D114" s="37" t="s">
        <v>20</v>
      </c>
      <c r="E114" s="79"/>
      <c r="F114" s="81">
        <f t="shared" ref="F114:F120" si="18">+C114*E114</f>
        <v>0</v>
      </c>
      <c r="G114" s="79"/>
      <c r="H114" s="81">
        <f t="shared" ref="H114:H120" si="19">+G114*C114</f>
        <v>0</v>
      </c>
    </row>
    <row r="115" spans="1:8" s="7" customFormat="1" x14ac:dyDescent="0.3">
      <c r="A115" s="36" t="s">
        <v>47</v>
      </c>
      <c r="B115" s="76" t="s">
        <v>180</v>
      </c>
      <c r="C115" s="37">
        <v>1</v>
      </c>
      <c r="D115" s="37" t="s">
        <v>20</v>
      </c>
      <c r="E115" s="79"/>
      <c r="F115" s="81">
        <f t="shared" si="18"/>
        <v>0</v>
      </c>
      <c r="G115" s="79"/>
      <c r="H115" s="81">
        <f t="shared" si="19"/>
        <v>0</v>
      </c>
    </row>
    <row r="116" spans="1:8" s="7" customFormat="1" x14ac:dyDescent="0.3">
      <c r="A116" s="36" t="s">
        <v>95</v>
      </c>
      <c r="B116" s="76" t="s">
        <v>181</v>
      </c>
      <c r="C116" s="37">
        <v>1</v>
      </c>
      <c r="D116" s="37" t="s">
        <v>20</v>
      </c>
      <c r="E116" s="79"/>
      <c r="F116" s="81">
        <f t="shared" si="18"/>
        <v>0</v>
      </c>
      <c r="G116" s="79"/>
      <c r="H116" s="81">
        <f t="shared" si="19"/>
        <v>0</v>
      </c>
    </row>
    <row r="117" spans="1:8" s="7" customFormat="1" x14ac:dyDescent="0.3">
      <c r="A117" s="36" t="s">
        <v>182</v>
      </c>
      <c r="B117" s="76" t="s">
        <v>183</v>
      </c>
      <c r="C117" s="37">
        <v>1</v>
      </c>
      <c r="D117" s="37" t="s">
        <v>20</v>
      </c>
      <c r="E117" s="79"/>
      <c r="F117" s="81">
        <f t="shared" si="18"/>
        <v>0</v>
      </c>
      <c r="G117" s="79"/>
      <c r="H117" s="81">
        <f t="shared" si="19"/>
        <v>0</v>
      </c>
    </row>
    <row r="118" spans="1:8" s="7" customFormat="1" x14ac:dyDescent="0.3">
      <c r="A118" s="36" t="s">
        <v>39</v>
      </c>
      <c r="B118" s="71" t="s">
        <v>415</v>
      </c>
      <c r="C118" s="68">
        <v>30</v>
      </c>
      <c r="D118" s="2" t="s">
        <v>3</v>
      </c>
      <c r="E118" s="79"/>
      <c r="F118" s="81">
        <f t="shared" si="18"/>
        <v>0</v>
      </c>
      <c r="G118" s="79"/>
      <c r="H118" s="81">
        <f t="shared" si="19"/>
        <v>0</v>
      </c>
    </row>
    <row r="119" spans="1:8" s="7" customFormat="1" x14ac:dyDescent="0.3">
      <c r="A119" s="36" t="s">
        <v>148</v>
      </c>
      <c r="B119" s="71" t="s">
        <v>416</v>
      </c>
      <c r="C119" s="68">
        <v>1</v>
      </c>
      <c r="D119" s="2" t="s">
        <v>4</v>
      </c>
      <c r="E119" s="79"/>
      <c r="F119" s="81">
        <f t="shared" si="18"/>
        <v>0</v>
      </c>
      <c r="G119" s="79"/>
      <c r="H119" s="81">
        <f t="shared" si="19"/>
        <v>0</v>
      </c>
    </row>
    <row r="120" spans="1:8" s="7" customFormat="1" x14ac:dyDescent="0.3">
      <c r="A120" s="36" t="s">
        <v>10</v>
      </c>
      <c r="B120" s="72" t="s">
        <v>108</v>
      </c>
      <c r="C120" s="68">
        <v>14000</v>
      </c>
      <c r="D120" s="2" t="s">
        <v>3</v>
      </c>
      <c r="E120" s="79"/>
      <c r="F120" s="81">
        <f t="shared" si="18"/>
        <v>0</v>
      </c>
      <c r="G120" s="79"/>
      <c r="H120" s="81">
        <f t="shared" si="19"/>
        <v>0</v>
      </c>
    </row>
    <row r="121" spans="1:8" s="7" customFormat="1" ht="43.2" x14ac:dyDescent="0.3">
      <c r="A121" s="36" t="s">
        <v>135</v>
      </c>
      <c r="B121" s="72" t="s">
        <v>132</v>
      </c>
      <c r="C121" s="68"/>
      <c r="D121" s="2"/>
      <c r="E121" s="15"/>
      <c r="F121" s="15"/>
      <c r="G121" s="13"/>
      <c r="H121" s="13"/>
    </row>
    <row r="122" spans="1:8" s="7" customFormat="1" x14ac:dyDescent="0.3">
      <c r="A122" s="36" t="s">
        <v>46</v>
      </c>
      <c r="B122" s="72" t="s">
        <v>184</v>
      </c>
      <c r="C122" s="68">
        <v>200</v>
      </c>
      <c r="D122" s="2" t="s">
        <v>52</v>
      </c>
      <c r="E122" s="79"/>
      <c r="F122" s="81">
        <f t="shared" ref="F122:F124" si="20">+C122*E122</f>
        <v>0</v>
      </c>
      <c r="G122" s="79"/>
      <c r="H122" s="81">
        <f t="shared" ref="H122:H124" si="21">+G122*C122</f>
        <v>0</v>
      </c>
    </row>
    <row r="123" spans="1:8" s="7" customFormat="1" x14ac:dyDescent="0.3">
      <c r="A123" s="36" t="s">
        <v>47</v>
      </c>
      <c r="B123" s="72" t="s">
        <v>185</v>
      </c>
      <c r="C123" s="68">
        <v>150</v>
      </c>
      <c r="D123" s="2" t="s">
        <v>52</v>
      </c>
      <c r="E123" s="79"/>
      <c r="F123" s="81">
        <f t="shared" si="20"/>
        <v>0</v>
      </c>
      <c r="G123" s="79"/>
      <c r="H123" s="81">
        <f t="shared" si="21"/>
        <v>0</v>
      </c>
    </row>
    <row r="124" spans="1:8" s="7" customFormat="1" ht="28.8" x14ac:dyDescent="0.3">
      <c r="A124" s="36" t="s">
        <v>149</v>
      </c>
      <c r="B124" s="67" t="s">
        <v>186</v>
      </c>
      <c r="C124" s="68">
        <v>1100</v>
      </c>
      <c r="D124" s="2" t="s">
        <v>235</v>
      </c>
      <c r="E124" s="79"/>
      <c r="F124" s="81">
        <f t="shared" si="20"/>
        <v>0</v>
      </c>
      <c r="G124" s="79"/>
      <c r="H124" s="81">
        <f t="shared" si="21"/>
        <v>0</v>
      </c>
    </row>
    <row r="125" spans="1:8" s="7" customFormat="1" x14ac:dyDescent="0.3">
      <c r="A125" s="40" t="s">
        <v>187</v>
      </c>
      <c r="B125" s="72" t="s">
        <v>188</v>
      </c>
      <c r="C125" s="74"/>
      <c r="D125" s="74"/>
      <c r="E125" s="15"/>
      <c r="F125" s="15"/>
      <c r="G125" s="13"/>
      <c r="H125" s="13"/>
    </row>
    <row r="126" spans="1:8" s="7" customFormat="1" ht="100.8" x14ac:dyDescent="0.3">
      <c r="A126" s="42" t="s">
        <v>44</v>
      </c>
      <c r="B126" s="71" t="s">
        <v>343</v>
      </c>
      <c r="C126" s="68">
        <v>2</v>
      </c>
      <c r="D126" s="2" t="s">
        <v>51</v>
      </c>
      <c r="E126" s="79"/>
      <c r="F126" s="81">
        <f t="shared" ref="F126:F135" si="22">+C126*E126</f>
        <v>0</v>
      </c>
      <c r="G126" s="79"/>
      <c r="H126" s="81">
        <f t="shared" ref="H126:H135" si="23">+G126*C126</f>
        <v>0</v>
      </c>
    </row>
    <row r="127" spans="1:8" s="7" customFormat="1" ht="66.75" customHeight="1" x14ac:dyDescent="0.3">
      <c r="A127" s="42" t="s">
        <v>128</v>
      </c>
      <c r="B127" s="71" t="s">
        <v>347</v>
      </c>
      <c r="C127" s="68">
        <v>2</v>
      </c>
      <c r="D127" s="37" t="s">
        <v>51</v>
      </c>
      <c r="E127" s="79"/>
      <c r="F127" s="81">
        <f t="shared" si="22"/>
        <v>0</v>
      </c>
      <c r="G127" s="79"/>
      <c r="H127" s="81">
        <f t="shared" si="23"/>
        <v>0</v>
      </c>
    </row>
    <row r="128" spans="1:8" s="7" customFormat="1" ht="28.8" x14ac:dyDescent="0.3">
      <c r="A128" s="42" t="s">
        <v>129</v>
      </c>
      <c r="B128" s="72" t="s">
        <v>189</v>
      </c>
      <c r="C128" s="68">
        <v>1</v>
      </c>
      <c r="D128" s="37" t="s">
        <v>236</v>
      </c>
      <c r="E128" s="79"/>
      <c r="F128" s="81">
        <f t="shared" si="22"/>
        <v>0</v>
      </c>
      <c r="G128" s="79"/>
      <c r="H128" s="81">
        <f t="shared" si="23"/>
        <v>0</v>
      </c>
    </row>
    <row r="129" spans="1:8" s="7" customFormat="1" ht="28.8" x14ac:dyDescent="0.3">
      <c r="A129" s="42" t="s">
        <v>130</v>
      </c>
      <c r="B129" s="72" t="s">
        <v>190</v>
      </c>
      <c r="C129" s="68">
        <v>1</v>
      </c>
      <c r="D129" s="37" t="s">
        <v>236</v>
      </c>
      <c r="E129" s="79"/>
      <c r="F129" s="81">
        <f t="shared" si="22"/>
        <v>0</v>
      </c>
      <c r="G129" s="79"/>
      <c r="H129" s="81">
        <f t="shared" si="23"/>
        <v>0</v>
      </c>
    </row>
    <row r="130" spans="1:8" s="7" customFormat="1" ht="28.8" x14ac:dyDescent="0.3">
      <c r="A130" s="42" t="s">
        <v>131</v>
      </c>
      <c r="B130" s="72" t="s">
        <v>191</v>
      </c>
      <c r="C130" s="68">
        <v>1</v>
      </c>
      <c r="D130" s="37" t="s">
        <v>236</v>
      </c>
      <c r="E130" s="79"/>
      <c r="F130" s="81">
        <f t="shared" si="22"/>
        <v>0</v>
      </c>
      <c r="G130" s="79"/>
      <c r="H130" s="81">
        <f t="shared" si="23"/>
        <v>0</v>
      </c>
    </row>
    <row r="131" spans="1:8" s="7" customFormat="1" ht="123.75" customHeight="1" x14ac:dyDescent="0.3">
      <c r="A131" s="42" t="s">
        <v>38</v>
      </c>
      <c r="B131" s="71" t="s">
        <v>344</v>
      </c>
      <c r="C131" s="68">
        <v>2</v>
      </c>
      <c r="D131" s="2" t="s">
        <v>51</v>
      </c>
      <c r="E131" s="79"/>
      <c r="F131" s="81">
        <f t="shared" si="22"/>
        <v>0</v>
      </c>
      <c r="G131" s="79"/>
      <c r="H131" s="81">
        <f t="shared" si="23"/>
        <v>0</v>
      </c>
    </row>
    <row r="132" spans="1:8" s="7" customFormat="1" ht="76.5" customHeight="1" x14ac:dyDescent="0.3">
      <c r="A132" s="42" t="s">
        <v>192</v>
      </c>
      <c r="B132" s="71" t="s">
        <v>347</v>
      </c>
      <c r="C132" s="68">
        <v>2</v>
      </c>
      <c r="D132" s="37" t="s">
        <v>51</v>
      </c>
      <c r="E132" s="79"/>
      <c r="F132" s="81">
        <f t="shared" si="22"/>
        <v>0</v>
      </c>
      <c r="G132" s="79"/>
      <c r="H132" s="81">
        <f t="shared" si="23"/>
        <v>0</v>
      </c>
    </row>
    <row r="133" spans="1:8" s="7" customFormat="1" ht="41.25" customHeight="1" x14ac:dyDescent="0.3">
      <c r="A133" s="42" t="s">
        <v>193</v>
      </c>
      <c r="B133" s="71" t="s">
        <v>417</v>
      </c>
      <c r="C133" s="68">
        <v>1</v>
      </c>
      <c r="D133" s="37" t="s">
        <v>236</v>
      </c>
      <c r="E133" s="79"/>
      <c r="F133" s="81">
        <f t="shared" si="22"/>
        <v>0</v>
      </c>
      <c r="G133" s="79"/>
      <c r="H133" s="81">
        <f t="shared" si="23"/>
        <v>0</v>
      </c>
    </row>
    <row r="134" spans="1:8" s="7" customFormat="1" ht="39" customHeight="1" x14ac:dyDescent="0.3">
      <c r="A134" s="42" t="s">
        <v>194</v>
      </c>
      <c r="B134" s="71" t="s">
        <v>418</v>
      </c>
      <c r="C134" s="68">
        <v>1</v>
      </c>
      <c r="D134" s="37" t="s">
        <v>236</v>
      </c>
      <c r="E134" s="79"/>
      <c r="F134" s="81">
        <f t="shared" si="22"/>
        <v>0</v>
      </c>
      <c r="G134" s="79"/>
      <c r="H134" s="81">
        <f t="shared" si="23"/>
        <v>0</v>
      </c>
    </row>
    <row r="135" spans="1:8" s="7" customFormat="1" ht="38.25" customHeight="1" x14ac:dyDescent="0.3">
      <c r="A135" s="42" t="s">
        <v>195</v>
      </c>
      <c r="B135" s="71" t="s">
        <v>419</v>
      </c>
      <c r="C135" s="68">
        <v>1</v>
      </c>
      <c r="D135" s="37" t="s">
        <v>236</v>
      </c>
      <c r="E135" s="79"/>
      <c r="F135" s="81">
        <f t="shared" si="22"/>
        <v>0</v>
      </c>
      <c r="G135" s="79"/>
      <c r="H135" s="81">
        <f t="shared" si="23"/>
        <v>0</v>
      </c>
    </row>
    <row r="136" spans="1:8" s="7" customFormat="1" ht="54" customHeight="1" x14ac:dyDescent="0.3">
      <c r="A136" s="42" t="s">
        <v>45</v>
      </c>
      <c r="B136" s="71" t="s">
        <v>420</v>
      </c>
      <c r="C136" s="68"/>
      <c r="D136" s="2"/>
      <c r="E136" s="15"/>
      <c r="F136" s="15"/>
      <c r="G136" s="13"/>
      <c r="H136" s="13"/>
    </row>
    <row r="137" spans="1:8" s="7" customFormat="1" x14ac:dyDescent="0.3">
      <c r="A137" s="42" t="s">
        <v>196</v>
      </c>
      <c r="B137" s="72" t="s">
        <v>197</v>
      </c>
      <c r="C137" s="68">
        <v>1</v>
      </c>
      <c r="D137" s="2" t="s">
        <v>51</v>
      </c>
      <c r="E137" s="79"/>
      <c r="F137" s="81">
        <f t="shared" ref="F137:F140" si="24">+C137*E137</f>
        <v>0</v>
      </c>
      <c r="G137" s="79"/>
      <c r="H137" s="81">
        <f t="shared" ref="H137:H140" si="25">+G137*C137</f>
        <v>0</v>
      </c>
    </row>
    <row r="138" spans="1:8" s="7" customFormat="1" ht="28.8" x14ac:dyDescent="0.3">
      <c r="A138" s="42" t="s">
        <v>198</v>
      </c>
      <c r="B138" s="71" t="s">
        <v>348</v>
      </c>
      <c r="C138" s="68">
        <v>1</v>
      </c>
      <c r="D138" s="37" t="s">
        <v>236</v>
      </c>
      <c r="E138" s="79"/>
      <c r="F138" s="81">
        <f t="shared" si="24"/>
        <v>0</v>
      </c>
      <c r="G138" s="79"/>
      <c r="H138" s="81">
        <f t="shared" si="25"/>
        <v>0</v>
      </c>
    </row>
    <row r="139" spans="1:8" s="7" customFormat="1" ht="36.75" customHeight="1" x14ac:dyDescent="0.3">
      <c r="A139" s="42" t="s">
        <v>199</v>
      </c>
      <c r="B139" s="71" t="s">
        <v>349</v>
      </c>
      <c r="C139" s="68">
        <v>1</v>
      </c>
      <c r="D139" s="37" t="s">
        <v>236</v>
      </c>
      <c r="E139" s="79"/>
      <c r="F139" s="81">
        <f t="shared" si="24"/>
        <v>0</v>
      </c>
      <c r="G139" s="79"/>
      <c r="H139" s="81">
        <f t="shared" si="25"/>
        <v>0</v>
      </c>
    </row>
    <row r="140" spans="1:8" s="7" customFormat="1" ht="39" customHeight="1" x14ac:dyDescent="0.3">
      <c r="A140" s="42" t="s">
        <v>200</v>
      </c>
      <c r="B140" s="71" t="s">
        <v>350</v>
      </c>
      <c r="C140" s="68">
        <v>1</v>
      </c>
      <c r="D140" s="37" t="s">
        <v>236</v>
      </c>
      <c r="E140" s="79"/>
      <c r="F140" s="81">
        <f t="shared" si="24"/>
        <v>0</v>
      </c>
      <c r="G140" s="79"/>
      <c r="H140" s="81">
        <f t="shared" si="25"/>
        <v>0</v>
      </c>
    </row>
    <row r="141" spans="1:8" s="7" customFormat="1" ht="56.25" customHeight="1" x14ac:dyDescent="0.3">
      <c r="A141" s="42" t="s">
        <v>26</v>
      </c>
      <c r="B141" s="71" t="s">
        <v>420</v>
      </c>
      <c r="C141" s="68"/>
      <c r="D141" s="2"/>
      <c r="E141" s="15"/>
      <c r="F141" s="15"/>
      <c r="G141" s="13"/>
      <c r="H141" s="13"/>
    </row>
    <row r="142" spans="1:8" s="7" customFormat="1" x14ac:dyDescent="0.3">
      <c r="A142" s="42" t="s">
        <v>201</v>
      </c>
      <c r="B142" s="72" t="s">
        <v>202</v>
      </c>
      <c r="C142" s="68">
        <v>1</v>
      </c>
      <c r="D142" s="2" t="s">
        <v>51</v>
      </c>
      <c r="E142" s="79"/>
      <c r="F142" s="81">
        <f t="shared" ref="F142:F145" si="26">+C142*E142</f>
        <v>0</v>
      </c>
      <c r="G142" s="79"/>
      <c r="H142" s="81">
        <f t="shared" ref="H142:H145" si="27">+G142*C142</f>
        <v>0</v>
      </c>
    </row>
    <row r="143" spans="1:8" s="7" customFormat="1" ht="28.8" x14ac:dyDescent="0.3">
      <c r="A143" s="42" t="s">
        <v>203</v>
      </c>
      <c r="B143" s="72" t="s">
        <v>204</v>
      </c>
      <c r="C143" s="68">
        <v>1</v>
      </c>
      <c r="D143" s="37" t="s">
        <v>236</v>
      </c>
      <c r="E143" s="79"/>
      <c r="F143" s="81">
        <f t="shared" si="26"/>
        <v>0</v>
      </c>
      <c r="G143" s="79"/>
      <c r="H143" s="81">
        <f t="shared" si="27"/>
        <v>0</v>
      </c>
    </row>
    <row r="144" spans="1:8" s="7" customFormat="1" ht="28.8" x14ac:dyDescent="0.3">
      <c r="A144" s="42" t="s">
        <v>205</v>
      </c>
      <c r="B144" s="71" t="s">
        <v>421</v>
      </c>
      <c r="C144" s="68">
        <v>1</v>
      </c>
      <c r="D144" s="37" t="s">
        <v>236</v>
      </c>
      <c r="E144" s="79"/>
      <c r="F144" s="81">
        <f t="shared" si="26"/>
        <v>0</v>
      </c>
      <c r="G144" s="79"/>
      <c r="H144" s="81">
        <f t="shared" si="27"/>
        <v>0</v>
      </c>
    </row>
    <row r="145" spans="1:8" s="7" customFormat="1" ht="28.8" x14ac:dyDescent="0.3">
      <c r="A145" s="42" t="s">
        <v>206</v>
      </c>
      <c r="B145" s="71" t="s">
        <v>351</v>
      </c>
      <c r="C145" s="68">
        <v>1</v>
      </c>
      <c r="D145" s="37" t="s">
        <v>236</v>
      </c>
      <c r="E145" s="79"/>
      <c r="F145" s="81">
        <f t="shared" si="26"/>
        <v>0</v>
      </c>
      <c r="G145" s="79"/>
      <c r="H145" s="81">
        <f t="shared" si="27"/>
        <v>0</v>
      </c>
    </row>
    <row r="146" spans="1:8" s="7" customFormat="1" ht="72" x14ac:dyDescent="0.3">
      <c r="A146" s="42">
        <v>5</v>
      </c>
      <c r="B146" s="72" t="s">
        <v>230</v>
      </c>
      <c r="C146" s="68"/>
      <c r="D146" s="2"/>
      <c r="E146" s="15"/>
      <c r="F146" s="15"/>
      <c r="G146" s="13"/>
      <c r="H146" s="13"/>
    </row>
    <row r="147" spans="1:8" s="7" customFormat="1" ht="43.2" x14ac:dyDescent="0.3">
      <c r="A147" s="42" t="s">
        <v>207</v>
      </c>
      <c r="B147" s="77" t="s">
        <v>208</v>
      </c>
      <c r="C147" s="68">
        <v>70</v>
      </c>
      <c r="D147" s="2" t="s">
        <v>20</v>
      </c>
      <c r="E147" s="79"/>
      <c r="F147" s="81">
        <f t="shared" ref="F147:F148" si="28">+C147*E147</f>
        <v>0</v>
      </c>
      <c r="G147" s="79"/>
      <c r="H147" s="81">
        <f t="shared" ref="H147:H148" si="29">+G147*C147</f>
        <v>0</v>
      </c>
    </row>
    <row r="148" spans="1:8" s="7" customFormat="1" ht="43.2" x14ac:dyDescent="0.3">
      <c r="A148" s="42" t="s">
        <v>209</v>
      </c>
      <c r="B148" s="77" t="s">
        <v>210</v>
      </c>
      <c r="C148" s="68">
        <v>10</v>
      </c>
      <c r="D148" s="2" t="s">
        <v>20</v>
      </c>
      <c r="E148" s="79"/>
      <c r="F148" s="81">
        <f t="shared" si="28"/>
        <v>0</v>
      </c>
      <c r="G148" s="79"/>
      <c r="H148" s="81">
        <f t="shared" si="29"/>
        <v>0</v>
      </c>
    </row>
    <row r="149" spans="1:8" s="7" customFormat="1" ht="72" x14ac:dyDescent="0.3">
      <c r="A149" s="36" t="s">
        <v>39</v>
      </c>
      <c r="B149" s="71" t="s">
        <v>352</v>
      </c>
      <c r="C149" s="68"/>
      <c r="D149" s="2"/>
      <c r="E149" s="15"/>
      <c r="F149" s="15"/>
      <c r="G149" s="13"/>
      <c r="H149" s="13"/>
    </row>
    <row r="150" spans="1:8" s="7" customFormat="1" ht="51" customHeight="1" x14ac:dyDescent="0.3">
      <c r="A150" s="42" t="s">
        <v>211</v>
      </c>
      <c r="B150" s="78" t="s">
        <v>212</v>
      </c>
      <c r="C150" s="68">
        <v>10</v>
      </c>
      <c r="D150" s="2" t="s">
        <v>20</v>
      </c>
      <c r="E150" s="79"/>
      <c r="F150" s="81">
        <f t="shared" ref="F150:F151" si="30">+C150*E150</f>
        <v>0</v>
      </c>
      <c r="G150" s="79"/>
      <c r="H150" s="81">
        <f t="shared" ref="H150:H151" si="31">+G150*C150</f>
        <v>0</v>
      </c>
    </row>
    <row r="151" spans="1:8" s="7" customFormat="1" ht="53.25" customHeight="1" x14ac:dyDescent="0.3">
      <c r="A151" s="42" t="s">
        <v>213</v>
      </c>
      <c r="B151" s="77" t="s">
        <v>214</v>
      </c>
      <c r="C151" s="68">
        <v>10</v>
      </c>
      <c r="D151" s="2" t="s">
        <v>20</v>
      </c>
      <c r="E151" s="79"/>
      <c r="F151" s="81">
        <f t="shared" si="30"/>
        <v>0</v>
      </c>
      <c r="G151" s="79"/>
      <c r="H151" s="81">
        <f t="shared" si="31"/>
        <v>0</v>
      </c>
    </row>
    <row r="152" spans="1:8" s="7" customFormat="1" ht="83.25" customHeight="1" x14ac:dyDescent="0.3">
      <c r="A152" s="42" t="s">
        <v>148</v>
      </c>
      <c r="B152" s="78" t="s">
        <v>353</v>
      </c>
      <c r="C152" s="68"/>
      <c r="D152" s="2"/>
      <c r="E152" s="15"/>
      <c r="F152" s="15"/>
      <c r="G152" s="13"/>
      <c r="H152" s="13"/>
    </row>
    <row r="153" spans="1:8" s="7" customFormat="1" ht="18.75" customHeight="1" x14ac:dyDescent="0.3">
      <c r="A153" s="42" t="s">
        <v>215</v>
      </c>
      <c r="B153" s="77" t="s">
        <v>216</v>
      </c>
      <c r="C153" s="68">
        <v>20</v>
      </c>
      <c r="D153" s="2" t="s">
        <v>20</v>
      </c>
      <c r="E153" s="79"/>
      <c r="F153" s="81">
        <f t="shared" ref="F153:F156" si="32">+C153*E153</f>
        <v>0</v>
      </c>
      <c r="G153" s="79"/>
      <c r="H153" s="81">
        <f t="shared" ref="H153:H156" si="33">+G153*C153</f>
        <v>0</v>
      </c>
    </row>
    <row r="154" spans="1:8" s="7" customFormat="1" x14ac:dyDescent="0.3">
      <c r="A154" s="42" t="s">
        <v>217</v>
      </c>
      <c r="B154" s="77" t="s">
        <v>218</v>
      </c>
      <c r="C154" s="68">
        <v>20</v>
      </c>
      <c r="D154" s="2" t="s">
        <v>20</v>
      </c>
      <c r="E154" s="79"/>
      <c r="F154" s="81">
        <f t="shared" si="32"/>
        <v>0</v>
      </c>
      <c r="G154" s="79"/>
      <c r="H154" s="81">
        <f t="shared" si="33"/>
        <v>0</v>
      </c>
    </row>
    <row r="155" spans="1:8" s="7" customFormat="1" x14ac:dyDescent="0.3">
      <c r="A155" s="42" t="s">
        <v>219</v>
      </c>
      <c r="B155" s="77" t="s">
        <v>220</v>
      </c>
      <c r="C155" s="68">
        <v>2</v>
      </c>
      <c r="D155" s="2" t="s">
        <v>20</v>
      </c>
      <c r="E155" s="79"/>
      <c r="F155" s="81">
        <f t="shared" si="32"/>
        <v>0</v>
      </c>
      <c r="G155" s="79"/>
      <c r="H155" s="81">
        <f t="shared" si="33"/>
        <v>0</v>
      </c>
    </row>
    <row r="156" spans="1:8" s="7" customFormat="1" x14ac:dyDescent="0.3">
      <c r="A156" s="42" t="s">
        <v>221</v>
      </c>
      <c r="B156" s="77" t="s">
        <v>222</v>
      </c>
      <c r="C156" s="68">
        <v>2</v>
      </c>
      <c r="D156" s="2" t="s">
        <v>20</v>
      </c>
      <c r="E156" s="79"/>
      <c r="F156" s="81">
        <f t="shared" si="32"/>
        <v>0</v>
      </c>
      <c r="G156" s="79"/>
      <c r="H156" s="81">
        <f t="shared" si="33"/>
        <v>0</v>
      </c>
    </row>
    <row r="157" spans="1:8" s="7" customFormat="1" x14ac:dyDescent="0.3">
      <c r="A157" s="36" t="s">
        <v>223</v>
      </c>
      <c r="B157" s="72" t="s">
        <v>109</v>
      </c>
      <c r="C157" s="68"/>
      <c r="D157" s="2"/>
      <c r="E157" s="15"/>
      <c r="F157" s="15"/>
      <c r="G157" s="13"/>
      <c r="H157" s="13"/>
    </row>
    <row r="158" spans="1:8" s="7" customFormat="1" x14ac:dyDescent="0.3">
      <c r="A158" s="36" t="s">
        <v>44</v>
      </c>
      <c r="B158" s="72" t="s">
        <v>111</v>
      </c>
      <c r="C158" s="68">
        <v>1</v>
      </c>
      <c r="D158" s="2" t="s">
        <v>51</v>
      </c>
      <c r="E158" s="79"/>
      <c r="F158" s="81">
        <f t="shared" ref="F158:F167" si="34">+C158*E158</f>
        <v>0</v>
      </c>
      <c r="G158" s="79"/>
      <c r="H158" s="81">
        <f t="shared" ref="H158:H163" si="35">+G158*C158</f>
        <v>0</v>
      </c>
    </row>
    <row r="159" spans="1:8" s="7" customFormat="1" x14ac:dyDescent="0.3">
      <c r="A159" s="36" t="s">
        <v>38</v>
      </c>
      <c r="B159" s="72" t="s">
        <v>110</v>
      </c>
      <c r="C159" s="68">
        <v>1</v>
      </c>
      <c r="D159" s="2" t="s">
        <v>51</v>
      </c>
      <c r="E159" s="79"/>
      <c r="F159" s="81">
        <f t="shared" si="34"/>
        <v>0</v>
      </c>
      <c r="G159" s="79"/>
      <c r="H159" s="81">
        <f t="shared" si="35"/>
        <v>0</v>
      </c>
    </row>
    <row r="160" spans="1:8" s="7" customFormat="1" x14ac:dyDescent="0.3">
      <c r="A160" s="36" t="s">
        <v>45</v>
      </c>
      <c r="B160" s="71" t="s">
        <v>224</v>
      </c>
      <c r="C160" s="68">
        <v>2</v>
      </c>
      <c r="D160" s="2" t="s">
        <v>51</v>
      </c>
      <c r="E160" s="79"/>
      <c r="F160" s="81">
        <f t="shared" si="34"/>
        <v>0</v>
      </c>
      <c r="G160" s="79"/>
      <c r="H160" s="81">
        <f t="shared" si="35"/>
        <v>0</v>
      </c>
    </row>
    <row r="161" spans="1:8" s="7" customFormat="1" x14ac:dyDescent="0.3">
      <c r="A161" s="36" t="s">
        <v>26</v>
      </c>
      <c r="B161" s="71" t="s">
        <v>354</v>
      </c>
      <c r="C161" s="68">
        <v>2</v>
      </c>
      <c r="D161" s="2" t="s">
        <v>51</v>
      </c>
      <c r="E161" s="79"/>
      <c r="F161" s="81">
        <f t="shared" si="34"/>
        <v>0</v>
      </c>
      <c r="G161" s="79"/>
      <c r="H161" s="81">
        <f t="shared" si="35"/>
        <v>0</v>
      </c>
    </row>
    <row r="162" spans="1:8" s="7" customFormat="1" ht="57.6" x14ac:dyDescent="0.3">
      <c r="A162" s="36" t="s">
        <v>225</v>
      </c>
      <c r="B162" s="71" t="s">
        <v>355</v>
      </c>
      <c r="C162" s="68">
        <v>1</v>
      </c>
      <c r="D162" s="2" t="s">
        <v>4</v>
      </c>
      <c r="E162" s="79"/>
      <c r="F162" s="81">
        <f t="shared" si="34"/>
        <v>0</v>
      </c>
      <c r="G162" s="79"/>
      <c r="H162" s="81">
        <f t="shared" si="35"/>
        <v>0</v>
      </c>
    </row>
    <row r="163" spans="1:8" s="7" customFormat="1" x14ac:dyDescent="0.3">
      <c r="A163" s="36" t="s">
        <v>114</v>
      </c>
      <c r="B163" s="72" t="s">
        <v>226</v>
      </c>
      <c r="C163" s="68">
        <v>50</v>
      </c>
      <c r="D163" s="2" t="s">
        <v>52</v>
      </c>
      <c r="E163" s="79"/>
      <c r="F163" s="81">
        <f t="shared" si="34"/>
        <v>0</v>
      </c>
      <c r="G163" s="79"/>
      <c r="H163" s="81">
        <f t="shared" si="35"/>
        <v>0</v>
      </c>
    </row>
    <row r="164" spans="1:8" s="7" customFormat="1" ht="43.2" x14ac:dyDescent="0.3">
      <c r="A164" s="36" t="s">
        <v>227</v>
      </c>
      <c r="B164" s="71" t="s">
        <v>332</v>
      </c>
      <c r="C164" s="68">
        <v>1</v>
      </c>
      <c r="D164" s="2" t="s">
        <v>4</v>
      </c>
      <c r="E164" s="79">
        <f>'APPENDIX-A'!F34</f>
        <v>0</v>
      </c>
      <c r="F164" s="81">
        <f t="shared" si="34"/>
        <v>0</v>
      </c>
      <c r="G164" s="80" t="s">
        <v>91</v>
      </c>
      <c r="H164" s="80" t="s">
        <v>91</v>
      </c>
    </row>
    <row r="165" spans="1:8" s="7" customFormat="1" ht="28.8" x14ac:dyDescent="0.3">
      <c r="A165" s="36" t="s">
        <v>118</v>
      </c>
      <c r="B165" s="71" t="s">
        <v>333</v>
      </c>
      <c r="C165" s="68">
        <v>1</v>
      </c>
      <c r="D165" s="2" t="s">
        <v>4</v>
      </c>
      <c r="E165" s="79">
        <f>'APPENDIX-B'!F13</f>
        <v>0</v>
      </c>
      <c r="F165" s="81">
        <f t="shared" si="34"/>
        <v>0</v>
      </c>
      <c r="G165" s="80" t="s">
        <v>91</v>
      </c>
      <c r="H165" s="80" t="s">
        <v>91</v>
      </c>
    </row>
    <row r="166" spans="1:8" s="7" customFormat="1" ht="28.8" x14ac:dyDescent="0.3">
      <c r="A166" s="29" t="s">
        <v>330</v>
      </c>
      <c r="B166" s="28" t="s">
        <v>112</v>
      </c>
      <c r="C166" s="1">
        <v>21</v>
      </c>
      <c r="D166" s="1" t="s">
        <v>92</v>
      </c>
      <c r="E166" s="80" t="s">
        <v>91</v>
      </c>
      <c r="F166" s="80" t="s">
        <v>91</v>
      </c>
      <c r="G166" s="79"/>
      <c r="H166" s="81">
        <f t="shared" ref="H166:H167" si="36">+G166*C166</f>
        <v>0</v>
      </c>
    </row>
    <row r="167" spans="1:8" s="7" customFormat="1" ht="28.8" x14ac:dyDescent="0.3">
      <c r="A167" s="29" t="s">
        <v>331</v>
      </c>
      <c r="B167" s="28" t="s">
        <v>113</v>
      </c>
      <c r="C167" s="1">
        <v>1</v>
      </c>
      <c r="D167" s="1" t="s">
        <v>4</v>
      </c>
      <c r="E167" s="79"/>
      <c r="F167" s="81">
        <f t="shared" si="34"/>
        <v>0</v>
      </c>
      <c r="G167" s="79"/>
      <c r="H167" s="81">
        <f t="shared" si="36"/>
        <v>0</v>
      </c>
    </row>
    <row r="168" spans="1:8" s="7" customFormat="1" ht="38.25" customHeight="1" x14ac:dyDescent="0.3">
      <c r="A168" s="115" t="s">
        <v>398</v>
      </c>
      <c r="B168" s="116"/>
      <c r="C168" s="116"/>
      <c r="D168" s="117"/>
      <c r="E168" s="13"/>
      <c r="F168" s="84">
        <f>SUM(F9:F167)</f>
        <v>0</v>
      </c>
      <c r="G168" s="13"/>
      <c r="H168" s="84">
        <f>SUM(H9:H167)</f>
        <v>0</v>
      </c>
    </row>
    <row r="169" spans="1:8" ht="19.5" customHeight="1" x14ac:dyDescent="0.3">
      <c r="A169" s="30" t="s">
        <v>11</v>
      </c>
      <c r="B169" s="28"/>
      <c r="C169" s="28"/>
      <c r="D169" s="28"/>
      <c r="E169" s="28"/>
      <c r="F169" s="28"/>
      <c r="G169" s="28"/>
      <c r="H169" s="28"/>
    </row>
    <row r="170" spans="1:8" ht="35.25" customHeight="1" x14ac:dyDescent="0.3">
      <c r="A170" s="4">
        <v>1</v>
      </c>
      <c r="B170" s="86" t="s">
        <v>21</v>
      </c>
      <c r="C170" s="86"/>
      <c r="D170" s="86"/>
      <c r="E170" s="86"/>
      <c r="F170" s="86"/>
      <c r="G170" s="86"/>
      <c r="H170" s="86"/>
    </row>
    <row r="171" spans="1:8" ht="19.5" customHeight="1" x14ac:dyDescent="0.3">
      <c r="A171" s="4">
        <v>2</v>
      </c>
      <c r="B171" s="86" t="s">
        <v>22</v>
      </c>
      <c r="C171" s="86"/>
      <c r="D171" s="86"/>
      <c r="E171" s="86"/>
      <c r="F171" s="86"/>
      <c r="G171" s="86"/>
      <c r="H171" s="86"/>
    </row>
    <row r="172" spans="1:8" ht="19.5" customHeight="1" x14ac:dyDescent="0.3">
      <c r="A172" s="4">
        <v>3</v>
      </c>
      <c r="B172" s="112" t="s">
        <v>81</v>
      </c>
      <c r="C172" s="113"/>
      <c r="D172" s="113"/>
      <c r="E172" s="113"/>
      <c r="F172" s="113"/>
      <c r="G172" s="113"/>
      <c r="H172" s="114"/>
    </row>
    <row r="173" spans="1:8" ht="36" customHeight="1" x14ac:dyDescent="0.3">
      <c r="A173" s="4">
        <v>4</v>
      </c>
      <c r="B173" s="86" t="s">
        <v>23</v>
      </c>
      <c r="C173" s="86"/>
      <c r="D173" s="86"/>
      <c r="E173" s="86"/>
      <c r="F173" s="86"/>
      <c r="G173" s="86"/>
      <c r="H173" s="86"/>
    </row>
    <row r="174" spans="1:8" x14ac:dyDescent="0.3">
      <c r="D174" s="10"/>
    </row>
    <row r="175" spans="1:8" x14ac:dyDescent="0.3">
      <c r="D175" s="10"/>
    </row>
    <row r="176" spans="1:8" x14ac:dyDescent="0.3">
      <c r="D176" s="10"/>
    </row>
    <row r="177" spans="4:4" x14ac:dyDescent="0.3">
      <c r="D177" s="10"/>
    </row>
    <row r="178" spans="4:4" x14ac:dyDescent="0.3">
      <c r="D178" s="10"/>
    </row>
    <row r="179" spans="4:4" x14ac:dyDescent="0.3">
      <c r="D179" s="10"/>
    </row>
    <row r="180" spans="4:4" x14ac:dyDescent="0.3">
      <c r="D180" s="10"/>
    </row>
    <row r="181" spans="4:4" x14ac:dyDescent="0.3">
      <c r="D181" s="10"/>
    </row>
    <row r="182" spans="4:4" x14ac:dyDescent="0.3">
      <c r="D182" s="10"/>
    </row>
    <row r="183" spans="4:4" x14ac:dyDescent="0.3">
      <c r="D183" s="10"/>
    </row>
    <row r="184" spans="4:4" x14ac:dyDescent="0.3">
      <c r="D184" s="10"/>
    </row>
    <row r="185" spans="4:4" x14ac:dyDescent="0.3">
      <c r="D185" s="10"/>
    </row>
    <row r="186" spans="4:4" x14ac:dyDescent="0.3">
      <c r="D186" s="10"/>
    </row>
    <row r="187" spans="4:4" x14ac:dyDescent="0.3">
      <c r="D187" s="10"/>
    </row>
    <row r="188" spans="4:4" x14ac:dyDescent="0.3">
      <c r="D188" s="10"/>
    </row>
    <row r="189" spans="4:4" x14ac:dyDescent="0.3">
      <c r="D189" s="10"/>
    </row>
    <row r="190" spans="4:4" x14ac:dyDescent="0.3">
      <c r="D190" s="10"/>
    </row>
    <row r="191" spans="4:4" x14ac:dyDescent="0.3">
      <c r="D191" s="10"/>
    </row>
    <row r="192" spans="4:4" x14ac:dyDescent="0.3">
      <c r="D192" s="10"/>
    </row>
    <row r="193" spans="4:4" x14ac:dyDescent="0.3">
      <c r="D193" s="10"/>
    </row>
    <row r="194" spans="4:4" x14ac:dyDescent="0.3">
      <c r="D194" s="10"/>
    </row>
    <row r="195" spans="4:4" x14ac:dyDescent="0.3">
      <c r="D195" s="10"/>
    </row>
    <row r="196" spans="4:4" x14ac:dyDescent="0.3">
      <c r="D196" s="10"/>
    </row>
    <row r="197" spans="4:4" x14ac:dyDescent="0.3">
      <c r="D197" s="10"/>
    </row>
    <row r="198" spans="4:4" x14ac:dyDescent="0.3">
      <c r="D198" s="10"/>
    </row>
    <row r="199" spans="4:4" x14ac:dyDescent="0.3">
      <c r="D199" s="10"/>
    </row>
    <row r="200" spans="4:4" x14ac:dyDescent="0.3">
      <c r="D200" s="10"/>
    </row>
    <row r="201" spans="4:4" x14ac:dyDescent="0.3">
      <c r="D201" s="10"/>
    </row>
    <row r="202" spans="4:4" x14ac:dyDescent="0.3">
      <c r="D202" s="10"/>
    </row>
    <row r="203" spans="4:4" x14ac:dyDescent="0.3">
      <c r="D203" s="10"/>
    </row>
    <row r="204" spans="4:4" x14ac:dyDescent="0.3">
      <c r="D204" s="10"/>
    </row>
    <row r="205" spans="4:4" x14ac:dyDescent="0.3">
      <c r="D205" s="10"/>
    </row>
    <row r="206" spans="4:4" x14ac:dyDescent="0.3">
      <c r="D206" s="10"/>
    </row>
    <row r="207" spans="4:4" x14ac:dyDescent="0.3">
      <c r="D207" s="10"/>
    </row>
    <row r="208" spans="4:4" x14ac:dyDescent="0.3">
      <c r="D208" s="10"/>
    </row>
    <row r="209" spans="4:4" x14ac:dyDescent="0.3">
      <c r="D209" s="10"/>
    </row>
    <row r="210" spans="4:4" x14ac:dyDescent="0.3">
      <c r="D210" s="10"/>
    </row>
    <row r="211" spans="4:4" x14ac:dyDescent="0.3">
      <c r="D211" s="10"/>
    </row>
    <row r="212" spans="4:4" x14ac:dyDescent="0.3">
      <c r="D212" s="10"/>
    </row>
    <row r="213" spans="4:4" x14ac:dyDescent="0.3">
      <c r="D213" s="10"/>
    </row>
    <row r="214" spans="4:4" x14ac:dyDescent="0.3">
      <c r="D214" s="10"/>
    </row>
    <row r="215" spans="4:4" x14ac:dyDescent="0.3">
      <c r="D215" s="10"/>
    </row>
    <row r="216" spans="4:4" x14ac:dyDescent="0.3">
      <c r="D216" s="10"/>
    </row>
    <row r="217" spans="4:4" x14ac:dyDescent="0.3">
      <c r="D217" s="10"/>
    </row>
    <row r="218" spans="4:4" x14ac:dyDescent="0.3">
      <c r="D218" s="10"/>
    </row>
    <row r="219" spans="4:4" x14ac:dyDescent="0.3">
      <c r="D219" s="10"/>
    </row>
    <row r="220" spans="4:4" x14ac:dyDescent="0.3">
      <c r="D220" s="10"/>
    </row>
    <row r="221" spans="4:4" x14ac:dyDescent="0.3">
      <c r="D221" s="10"/>
    </row>
    <row r="222" spans="4:4" x14ac:dyDescent="0.3">
      <c r="D222" s="10"/>
    </row>
    <row r="223" spans="4:4" x14ac:dyDescent="0.3">
      <c r="D223" s="10"/>
    </row>
    <row r="224" spans="4:4" x14ac:dyDescent="0.3">
      <c r="D224" s="10"/>
    </row>
    <row r="225" spans="4:4" x14ac:dyDescent="0.3">
      <c r="D225" s="10"/>
    </row>
    <row r="226" spans="4:4" x14ac:dyDescent="0.3">
      <c r="D226" s="10"/>
    </row>
    <row r="227" spans="4:4" x14ac:dyDescent="0.3">
      <c r="D227" s="10"/>
    </row>
    <row r="228" spans="4:4" x14ac:dyDescent="0.3">
      <c r="D228" s="10"/>
    </row>
    <row r="229" spans="4:4" x14ac:dyDescent="0.3">
      <c r="D229" s="10"/>
    </row>
    <row r="230" spans="4:4" x14ac:dyDescent="0.3">
      <c r="D230" s="10"/>
    </row>
    <row r="231" spans="4:4" x14ac:dyDescent="0.3">
      <c r="D231" s="10"/>
    </row>
    <row r="232" spans="4:4" x14ac:dyDescent="0.3">
      <c r="D232" s="10"/>
    </row>
    <row r="233" spans="4:4" x14ac:dyDescent="0.3">
      <c r="D233" s="10"/>
    </row>
    <row r="234" spans="4:4" x14ac:dyDescent="0.3">
      <c r="D234" s="10"/>
    </row>
    <row r="235" spans="4:4" x14ac:dyDescent="0.3">
      <c r="D235" s="10"/>
    </row>
    <row r="236" spans="4:4" x14ac:dyDescent="0.3">
      <c r="D236" s="10"/>
    </row>
    <row r="237" spans="4:4" x14ac:dyDescent="0.3">
      <c r="D237" s="10"/>
    </row>
    <row r="238" spans="4:4" x14ac:dyDescent="0.3">
      <c r="D238" s="10"/>
    </row>
    <row r="239" spans="4:4" x14ac:dyDescent="0.3">
      <c r="D239" s="10"/>
    </row>
    <row r="240" spans="4:4" x14ac:dyDescent="0.3">
      <c r="D240" s="10"/>
    </row>
    <row r="241" spans="4:4" x14ac:dyDescent="0.3">
      <c r="D241" s="10"/>
    </row>
    <row r="242" spans="4:4" x14ac:dyDescent="0.3">
      <c r="D242" s="10"/>
    </row>
    <row r="243" spans="4:4" x14ac:dyDescent="0.3">
      <c r="D243" s="10"/>
    </row>
    <row r="244" spans="4:4" x14ac:dyDescent="0.3">
      <c r="D244" s="10"/>
    </row>
    <row r="245" spans="4:4" x14ac:dyDescent="0.3">
      <c r="D245" s="10"/>
    </row>
    <row r="246" spans="4:4" x14ac:dyDescent="0.3">
      <c r="D246" s="10"/>
    </row>
    <row r="247" spans="4:4" x14ac:dyDescent="0.3">
      <c r="D247" s="10"/>
    </row>
    <row r="248" spans="4:4" x14ac:dyDescent="0.3">
      <c r="D248" s="10"/>
    </row>
    <row r="249" spans="4:4" x14ac:dyDescent="0.3">
      <c r="D249" s="10"/>
    </row>
    <row r="250" spans="4:4" x14ac:dyDescent="0.3">
      <c r="D250" s="10"/>
    </row>
    <row r="251" spans="4:4" x14ac:dyDescent="0.3">
      <c r="D251" s="10"/>
    </row>
    <row r="252" spans="4:4" x14ac:dyDescent="0.3">
      <c r="D252" s="10"/>
    </row>
    <row r="253" spans="4:4" x14ac:dyDescent="0.3">
      <c r="D253" s="10"/>
    </row>
    <row r="254" spans="4:4" x14ac:dyDescent="0.3">
      <c r="D254" s="10"/>
    </row>
    <row r="255" spans="4:4" x14ac:dyDescent="0.3">
      <c r="D255" s="10"/>
    </row>
    <row r="256" spans="4:4" x14ac:dyDescent="0.3">
      <c r="D256" s="10"/>
    </row>
    <row r="257" spans="4:4" x14ac:dyDescent="0.3">
      <c r="D257" s="10"/>
    </row>
    <row r="258" spans="4:4" x14ac:dyDescent="0.3">
      <c r="D258" s="10"/>
    </row>
    <row r="259" spans="4:4" x14ac:dyDescent="0.3">
      <c r="D259" s="10"/>
    </row>
    <row r="260" spans="4:4" x14ac:dyDescent="0.3">
      <c r="D260" s="10"/>
    </row>
    <row r="261" spans="4:4" x14ac:dyDescent="0.3">
      <c r="D261" s="10"/>
    </row>
    <row r="262" spans="4:4" x14ac:dyDescent="0.3">
      <c r="D262" s="10"/>
    </row>
    <row r="263" spans="4:4" x14ac:dyDescent="0.3">
      <c r="D263" s="10"/>
    </row>
    <row r="264" spans="4:4" x14ac:dyDescent="0.3">
      <c r="D264" s="10"/>
    </row>
    <row r="265" spans="4:4" x14ac:dyDescent="0.3">
      <c r="D265" s="10"/>
    </row>
    <row r="266" spans="4:4" x14ac:dyDescent="0.3">
      <c r="D266" s="10"/>
    </row>
    <row r="267" spans="4:4" x14ac:dyDescent="0.3">
      <c r="D267" s="10"/>
    </row>
    <row r="268" spans="4:4" x14ac:dyDescent="0.3">
      <c r="D268" s="10"/>
    </row>
    <row r="269" spans="4:4" x14ac:dyDescent="0.3">
      <c r="D269" s="10"/>
    </row>
    <row r="270" spans="4:4" x14ac:dyDescent="0.3">
      <c r="D270" s="10"/>
    </row>
    <row r="271" spans="4:4" x14ac:dyDescent="0.3">
      <c r="D271" s="10"/>
    </row>
    <row r="272" spans="4:4" x14ac:dyDescent="0.3">
      <c r="D272" s="10"/>
    </row>
    <row r="273" spans="4:4" x14ac:dyDescent="0.3">
      <c r="D273" s="10"/>
    </row>
    <row r="274" spans="4:4" x14ac:dyDescent="0.3">
      <c r="D274" s="10"/>
    </row>
    <row r="275" spans="4:4" x14ac:dyDescent="0.3">
      <c r="D275" s="10"/>
    </row>
    <row r="276" spans="4:4" x14ac:dyDescent="0.3">
      <c r="D276" s="10"/>
    </row>
    <row r="277" spans="4:4" x14ac:dyDescent="0.3">
      <c r="D277" s="10"/>
    </row>
    <row r="278" spans="4:4" x14ac:dyDescent="0.3">
      <c r="D278" s="10"/>
    </row>
    <row r="279" spans="4:4" x14ac:dyDescent="0.3">
      <c r="D279" s="10"/>
    </row>
    <row r="280" spans="4:4" x14ac:dyDescent="0.3">
      <c r="D280" s="10"/>
    </row>
    <row r="281" spans="4:4" x14ac:dyDescent="0.3">
      <c r="D281" s="10"/>
    </row>
    <row r="282" spans="4:4" x14ac:dyDescent="0.3">
      <c r="D282" s="10"/>
    </row>
    <row r="283" spans="4:4" x14ac:dyDescent="0.3">
      <c r="D283" s="10"/>
    </row>
    <row r="284" spans="4:4" x14ac:dyDescent="0.3">
      <c r="D284" s="10"/>
    </row>
    <row r="285" spans="4:4" x14ac:dyDescent="0.3">
      <c r="D285" s="10"/>
    </row>
    <row r="286" spans="4:4" x14ac:dyDescent="0.3">
      <c r="D286" s="10"/>
    </row>
    <row r="287" spans="4:4" x14ac:dyDescent="0.3">
      <c r="D287" s="10"/>
    </row>
    <row r="288" spans="4:4" x14ac:dyDescent="0.3">
      <c r="D288" s="10"/>
    </row>
    <row r="289" spans="4:4" x14ac:dyDescent="0.3">
      <c r="D289" s="10"/>
    </row>
    <row r="290" spans="4:4" x14ac:dyDescent="0.3">
      <c r="D290" s="10"/>
    </row>
    <row r="291" spans="4:4" x14ac:dyDescent="0.3">
      <c r="D291" s="10"/>
    </row>
    <row r="292" spans="4:4" x14ac:dyDescent="0.3">
      <c r="D292" s="10"/>
    </row>
    <row r="293" spans="4:4" x14ac:dyDescent="0.3">
      <c r="D293" s="10"/>
    </row>
    <row r="294" spans="4:4" x14ac:dyDescent="0.3">
      <c r="D294" s="10"/>
    </row>
    <row r="295" spans="4:4" x14ac:dyDescent="0.3">
      <c r="D295" s="10"/>
    </row>
    <row r="296" spans="4:4" x14ac:dyDescent="0.3">
      <c r="D296" s="10"/>
    </row>
    <row r="297" spans="4:4" x14ac:dyDescent="0.3">
      <c r="D297" s="10"/>
    </row>
    <row r="298" spans="4:4" x14ac:dyDescent="0.3">
      <c r="D298" s="10"/>
    </row>
    <row r="299" spans="4:4" x14ac:dyDescent="0.3">
      <c r="D299" s="10"/>
    </row>
    <row r="300" spans="4:4" x14ac:dyDescent="0.3">
      <c r="D300" s="10"/>
    </row>
    <row r="301" spans="4:4" x14ac:dyDescent="0.3">
      <c r="D301" s="10"/>
    </row>
    <row r="302" spans="4:4" x14ac:dyDescent="0.3">
      <c r="D302" s="10"/>
    </row>
    <row r="303" spans="4:4" x14ac:dyDescent="0.3">
      <c r="D303" s="10"/>
    </row>
    <row r="304" spans="4:4" x14ac:dyDescent="0.3">
      <c r="D304" s="10"/>
    </row>
    <row r="305" spans="4:4" x14ac:dyDescent="0.3">
      <c r="D305" s="10"/>
    </row>
    <row r="306" spans="4:4" x14ac:dyDescent="0.3">
      <c r="D306" s="10"/>
    </row>
    <row r="307" spans="4:4" x14ac:dyDescent="0.3">
      <c r="D307" s="10"/>
    </row>
    <row r="308" spans="4:4" x14ac:dyDescent="0.3">
      <c r="D308" s="10"/>
    </row>
    <row r="309" spans="4:4" x14ac:dyDescent="0.3">
      <c r="D309" s="10"/>
    </row>
    <row r="310" spans="4:4" x14ac:dyDescent="0.3">
      <c r="D310" s="10"/>
    </row>
    <row r="311" spans="4:4" x14ac:dyDescent="0.3">
      <c r="D311" s="10"/>
    </row>
    <row r="312" spans="4:4" x14ac:dyDescent="0.3">
      <c r="D312" s="10"/>
    </row>
    <row r="313" spans="4:4" x14ac:dyDescent="0.3">
      <c r="D313" s="10"/>
    </row>
    <row r="314" spans="4:4" x14ac:dyDescent="0.3">
      <c r="D314" s="10"/>
    </row>
    <row r="315" spans="4:4" x14ac:dyDescent="0.3">
      <c r="D315" s="10"/>
    </row>
    <row r="316" spans="4:4" x14ac:dyDescent="0.3">
      <c r="D316" s="10"/>
    </row>
    <row r="317" spans="4:4" x14ac:dyDescent="0.3">
      <c r="D317" s="10"/>
    </row>
    <row r="318" spans="4:4" x14ac:dyDescent="0.3">
      <c r="D318" s="10"/>
    </row>
    <row r="319" spans="4:4" x14ac:dyDescent="0.3">
      <c r="D319" s="10"/>
    </row>
    <row r="320" spans="4:4" x14ac:dyDescent="0.3">
      <c r="D320" s="10"/>
    </row>
    <row r="321" spans="4:4" x14ac:dyDescent="0.3">
      <c r="D321" s="10"/>
    </row>
    <row r="322" spans="4:4" x14ac:dyDescent="0.3">
      <c r="D322" s="10"/>
    </row>
    <row r="323" spans="4:4" x14ac:dyDescent="0.3">
      <c r="D323" s="10"/>
    </row>
    <row r="324" spans="4:4" x14ac:dyDescent="0.3">
      <c r="D324" s="10"/>
    </row>
    <row r="325" spans="4:4" x14ac:dyDescent="0.3">
      <c r="D325" s="10"/>
    </row>
    <row r="326" spans="4:4" x14ac:dyDescent="0.3">
      <c r="D326" s="10"/>
    </row>
    <row r="327" spans="4:4" x14ac:dyDescent="0.3">
      <c r="D327" s="10"/>
    </row>
    <row r="328" spans="4:4" x14ac:dyDescent="0.3">
      <c r="D328" s="10"/>
    </row>
    <row r="329" spans="4:4" x14ac:dyDescent="0.3">
      <c r="D329" s="10"/>
    </row>
    <row r="330" spans="4:4" x14ac:dyDescent="0.3">
      <c r="D330" s="10"/>
    </row>
    <row r="331" spans="4:4" x14ac:dyDescent="0.3">
      <c r="D331" s="10"/>
    </row>
    <row r="332" spans="4:4" x14ac:dyDescent="0.3">
      <c r="D332" s="10"/>
    </row>
    <row r="333" spans="4:4" x14ac:dyDescent="0.3">
      <c r="D333" s="10"/>
    </row>
    <row r="334" spans="4:4" x14ac:dyDescent="0.3">
      <c r="D334" s="10"/>
    </row>
    <row r="335" spans="4:4" x14ac:dyDescent="0.3">
      <c r="D335" s="10"/>
    </row>
    <row r="336" spans="4:4" x14ac:dyDescent="0.3">
      <c r="D336" s="10"/>
    </row>
    <row r="337" spans="4:4" x14ac:dyDescent="0.3">
      <c r="D337" s="10"/>
    </row>
    <row r="338" spans="4:4" x14ac:dyDescent="0.3">
      <c r="D338" s="10"/>
    </row>
    <row r="339" spans="4:4" x14ac:dyDescent="0.3">
      <c r="D339" s="10"/>
    </row>
    <row r="340" spans="4:4" x14ac:dyDescent="0.3">
      <c r="D340" s="10"/>
    </row>
    <row r="341" spans="4:4" x14ac:dyDescent="0.3">
      <c r="D341" s="10"/>
    </row>
    <row r="342" spans="4:4" x14ac:dyDescent="0.3">
      <c r="D342" s="10"/>
    </row>
    <row r="343" spans="4:4" x14ac:dyDescent="0.3">
      <c r="D343" s="10"/>
    </row>
    <row r="344" spans="4:4" x14ac:dyDescent="0.3">
      <c r="D344" s="10"/>
    </row>
    <row r="345" spans="4:4" x14ac:dyDescent="0.3">
      <c r="D345" s="10"/>
    </row>
    <row r="346" spans="4:4" x14ac:dyDescent="0.3">
      <c r="D346" s="10"/>
    </row>
    <row r="347" spans="4:4" x14ac:dyDescent="0.3">
      <c r="D347" s="10"/>
    </row>
    <row r="348" spans="4:4" x14ac:dyDescent="0.3">
      <c r="D348" s="10"/>
    </row>
    <row r="349" spans="4:4" x14ac:dyDescent="0.3">
      <c r="D349" s="10"/>
    </row>
    <row r="350" spans="4:4" x14ac:dyDescent="0.3">
      <c r="D350" s="10"/>
    </row>
    <row r="351" spans="4:4" x14ac:dyDescent="0.3">
      <c r="D351" s="10"/>
    </row>
    <row r="352" spans="4:4" x14ac:dyDescent="0.3">
      <c r="D352" s="10"/>
    </row>
    <row r="353" spans="4:4" x14ac:dyDescent="0.3">
      <c r="D353" s="10"/>
    </row>
    <row r="354" spans="4:4" x14ac:dyDescent="0.3">
      <c r="D354" s="10"/>
    </row>
    <row r="355" spans="4:4" x14ac:dyDescent="0.3">
      <c r="D355" s="10"/>
    </row>
    <row r="356" spans="4:4" x14ac:dyDescent="0.3">
      <c r="D356" s="10"/>
    </row>
    <row r="357" spans="4:4" x14ac:dyDescent="0.3">
      <c r="D357" s="10"/>
    </row>
    <row r="358" spans="4:4" x14ac:dyDescent="0.3">
      <c r="D358" s="10"/>
    </row>
    <row r="359" spans="4:4" x14ac:dyDescent="0.3">
      <c r="D359" s="10"/>
    </row>
    <row r="360" spans="4:4" x14ac:dyDescent="0.3">
      <c r="D360" s="10"/>
    </row>
    <row r="361" spans="4:4" x14ac:dyDescent="0.3">
      <c r="D361" s="10"/>
    </row>
    <row r="362" spans="4:4" x14ac:dyDescent="0.3">
      <c r="D362" s="10"/>
    </row>
    <row r="363" spans="4:4" x14ac:dyDescent="0.3">
      <c r="D363" s="10"/>
    </row>
    <row r="364" spans="4:4" x14ac:dyDescent="0.3">
      <c r="D364" s="10"/>
    </row>
    <row r="365" spans="4:4" x14ac:dyDescent="0.3">
      <c r="D365" s="10"/>
    </row>
    <row r="366" spans="4:4" x14ac:dyDescent="0.3">
      <c r="D366" s="10"/>
    </row>
    <row r="367" spans="4:4" x14ac:dyDescent="0.3">
      <c r="D367" s="10"/>
    </row>
    <row r="368" spans="4:4" x14ac:dyDescent="0.3">
      <c r="D368" s="10"/>
    </row>
    <row r="369" spans="4:4" x14ac:dyDescent="0.3">
      <c r="D369" s="10"/>
    </row>
    <row r="370" spans="4:4" x14ac:dyDescent="0.3">
      <c r="D370" s="10"/>
    </row>
    <row r="371" spans="4:4" x14ac:dyDescent="0.3">
      <c r="D371" s="10"/>
    </row>
    <row r="372" spans="4:4" x14ac:dyDescent="0.3">
      <c r="D372" s="10"/>
    </row>
    <row r="373" spans="4:4" x14ac:dyDescent="0.3">
      <c r="D373" s="10"/>
    </row>
    <row r="374" spans="4:4" x14ac:dyDescent="0.3">
      <c r="D374" s="10"/>
    </row>
    <row r="375" spans="4:4" x14ac:dyDescent="0.3">
      <c r="D375" s="10"/>
    </row>
    <row r="376" spans="4:4" x14ac:dyDescent="0.3">
      <c r="D376" s="10"/>
    </row>
    <row r="377" spans="4:4" x14ac:dyDescent="0.3">
      <c r="D377" s="10"/>
    </row>
    <row r="378" spans="4:4" x14ac:dyDescent="0.3">
      <c r="D378" s="10"/>
    </row>
    <row r="379" spans="4:4" x14ac:dyDescent="0.3">
      <c r="D379" s="10"/>
    </row>
    <row r="380" spans="4:4" x14ac:dyDescent="0.3">
      <c r="D380" s="10"/>
    </row>
    <row r="381" spans="4:4" x14ac:dyDescent="0.3">
      <c r="D381" s="10"/>
    </row>
    <row r="382" spans="4:4" x14ac:dyDescent="0.3">
      <c r="D382" s="10"/>
    </row>
    <row r="383" spans="4:4" x14ac:dyDescent="0.3">
      <c r="D383" s="10"/>
    </row>
    <row r="384" spans="4:4" x14ac:dyDescent="0.3">
      <c r="D384" s="10"/>
    </row>
    <row r="385" spans="4:4" x14ac:dyDescent="0.3">
      <c r="D385" s="10"/>
    </row>
    <row r="386" spans="4:4" x14ac:dyDescent="0.3">
      <c r="D386" s="10"/>
    </row>
    <row r="387" spans="4:4" x14ac:dyDescent="0.3">
      <c r="D387" s="10"/>
    </row>
    <row r="388" spans="4:4" x14ac:dyDescent="0.3">
      <c r="D388" s="10"/>
    </row>
    <row r="389" spans="4:4" x14ac:dyDescent="0.3">
      <c r="D389" s="10"/>
    </row>
    <row r="390" spans="4:4" x14ac:dyDescent="0.3">
      <c r="D390" s="10"/>
    </row>
    <row r="391" spans="4:4" x14ac:dyDescent="0.3">
      <c r="D391" s="10"/>
    </row>
    <row r="392" spans="4:4" x14ac:dyDescent="0.3">
      <c r="D392" s="10"/>
    </row>
    <row r="393" spans="4:4" x14ac:dyDescent="0.3">
      <c r="D393" s="10"/>
    </row>
    <row r="394" spans="4:4" x14ac:dyDescent="0.3">
      <c r="D394" s="10"/>
    </row>
    <row r="395" spans="4:4" x14ac:dyDescent="0.3">
      <c r="D395" s="10"/>
    </row>
    <row r="396" spans="4:4" x14ac:dyDescent="0.3">
      <c r="D396" s="10"/>
    </row>
    <row r="397" spans="4:4" x14ac:dyDescent="0.3">
      <c r="D397" s="10"/>
    </row>
    <row r="398" spans="4:4" x14ac:dyDescent="0.3">
      <c r="D398" s="10"/>
    </row>
    <row r="399" spans="4:4" x14ac:dyDescent="0.3">
      <c r="D399" s="10"/>
    </row>
    <row r="400" spans="4:4" x14ac:dyDescent="0.3">
      <c r="D400" s="10"/>
    </row>
    <row r="401" spans="4:4" x14ac:dyDescent="0.3">
      <c r="D401" s="10"/>
    </row>
    <row r="402" spans="4:4" x14ac:dyDescent="0.3">
      <c r="D402" s="10"/>
    </row>
    <row r="403" spans="4:4" x14ac:dyDescent="0.3">
      <c r="D403" s="10"/>
    </row>
    <row r="404" spans="4:4" x14ac:dyDescent="0.3">
      <c r="D404" s="10"/>
    </row>
    <row r="405" spans="4:4" x14ac:dyDescent="0.3">
      <c r="D405" s="10"/>
    </row>
    <row r="406" spans="4:4" x14ac:dyDescent="0.3">
      <c r="D406" s="10"/>
    </row>
    <row r="407" spans="4:4" x14ac:dyDescent="0.3">
      <c r="D407" s="10"/>
    </row>
    <row r="408" spans="4:4" x14ac:dyDescent="0.3">
      <c r="D408" s="10"/>
    </row>
    <row r="409" spans="4:4" x14ac:dyDescent="0.3">
      <c r="D409" s="10"/>
    </row>
    <row r="410" spans="4:4" x14ac:dyDescent="0.3">
      <c r="D410" s="10"/>
    </row>
    <row r="411" spans="4:4" x14ac:dyDescent="0.3">
      <c r="D411" s="10"/>
    </row>
    <row r="412" spans="4:4" x14ac:dyDescent="0.3">
      <c r="D412" s="10"/>
    </row>
    <row r="413" spans="4:4" x14ac:dyDescent="0.3">
      <c r="D413" s="10"/>
    </row>
    <row r="414" spans="4:4" x14ac:dyDescent="0.3">
      <c r="D414" s="10"/>
    </row>
    <row r="415" spans="4:4" x14ac:dyDescent="0.3">
      <c r="D415" s="10"/>
    </row>
    <row r="416" spans="4:4" x14ac:dyDescent="0.3">
      <c r="D416" s="10"/>
    </row>
    <row r="417" spans="4:4" x14ac:dyDescent="0.3">
      <c r="D417" s="10"/>
    </row>
    <row r="418" spans="4:4" x14ac:dyDescent="0.3">
      <c r="D418" s="10"/>
    </row>
    <row r="419" spans="4:4" x14ac:dyDescent="0.3">
      <c r="D419" s="10"/>
    </row>
    <row r="420" spans="4:4" x14ac:dyDescent="0.3">
      <c r="D420" s="10"/>
    </row>
    <row r="421" spans="4:4" x14ac:dyDescent="0.3">
      <c r="D421" s="10"/>
    </row>
    <row r="422" spans="4:4" x14ac:dyDescent="0.3">
      <c r="D422" s="10"/>
    </row>
    <row r="423" spans="4:4" x14ac:dyDescent="0.3">
      <c r="D423" s="10"/>
    </row>
    <row r="424" spans="4:4" x14ac:dyDescent="0.3">
      <c r="D424" s="10"/>
    </row>
    <row r="425" spans="4:4" x14ac:dyDescent="0.3">
      <c r="D425" s="10"/>
    </row>
    <row r="426" spans="4:4" x14ac:dyDescent="0.3">
      <c r="D426" s="10"/>
    </row>
    <row r="427" spans="4:4" x14ac:dyDescent="0.3">
      <c r="D427" s="10"/>
    </row>
    <row r="428" spans="4:4" x14ac:dyDescent="0.3">
      <c r="D428" s="10"/>
    </row>
    <row r="429" spans="4:4" x14ac:dyDescent="0.3">
      <c r="D429" s="10"/>
    </row>
    <row r="430" spans="4:4" x14ac:dyDescent="0.3">
      <c r="D430" s="10"/>
    </row>
    <row r="431" spans="4:4" x14ac:dyDescent="0.3">
      <c r="D431" s="10"/>
    </row>
    <row r="432" spans="4:4" x14ac:dyDescent="0.3">
      <c r="D432" s="10"/>
    </row>
    <row r="433" spans="4:4" x14ac:dyDescent="0.3">
      <c r="D433" s="10"/>
    </row>
    <row r="434" spans="4:4" x14ac:dyDescent="0.3">
      <c r="D434" s="10"/>
    </row>
    <row r="435" spans="4:4" x14ac:dyDescent="0.3">
      <c r="D435" s="10"/>
    </row>
    <row r="436" spans="4:4" x14ac:dyDescent="0.3">
      <c r="D436" s="10"/>
    </row>
    <row r="437" spans="4:4" x14ac:dyDescent="0.3">
      <c r="D437" s="10"/>
    </row>
    <row r="438" spans="4:4" x14ac:dyDescent="0.3">
      <c r="D438" s="10"/>
    </row>
    <row r="439" spans="4:4" x14ac:dyDescent="0.3">
      <c r="D439" s="10"/>
    </row>
    <row r="440" spans="4:4" x14ac:dyDescent="0.3">
      <c r="D440" s="10"/>
    </row>
    <row r="441" spans="4:4" x14ac:dyDescent="0.3">
      <c r="D441" s="10"/>
    </row>
    <row r="442" spans="4:4" x14ac:dyDescent="0.3">
      <c r="D442" s="10"/>
    </row>
    <row r="443" spans="4:4" x14ac:dyDescent="0.3">
      <c r="D443" s="10"/>
    </row>
    <row r="444" spans="4:4" x14ac:dyDescent="0.3">
      <c r="D444" s="10"/>
    </row>
    <row r="445" spans="4:4" x14ac:dyDescent="0.3">
      <c r="D445" s="10"/>
    </row>
    <row r="446" spans="4:4" x14ac:dyDescent="0.3">
      <c r="D446" s="10"/>
    </row>
    <row r="447" spans="4:4" x14ac:dyDescent="0.3">
      <c r="D447" s="10"/>
    </row>
    <row r="448" spans="4:4" x14ac:dyDescent="0.3">
      <c r="D448" s="10"/>
    </row>
    <row r="449" spans="4:4" x14ac:dyDescent="0.3">
      <c r="D449" s="10"/>
    </row>
    <row r="450" spans="4:4" x14ac:dyDescent="0.3">
      <c r="D450" s="10"/>
    </row>
    <row r="451" spans="4:4" x14ac:dyDescent="0.3">
      <c r="D451" s="10"/>
    </row>
    <row r="452" spans="4:4" x14ac:dyDescent="0.3">
      <c r="D452" s="10"/>
    </row>
    <row r="453" spans="4:4" x14ac:dyDescent="0.3">
      <c r="D453" s="10"/>
    </row>
    <row r="454" spans="4:4" x14ac:dyDescent="0.3">
      <c r="D454" s="10"/>
    </row>
    <row r="455" spans="4:4" x14ac:dyDescent="0.3">
      <c r="D455" s="10"/>
    </row>
    <row r="456" spans="4:4" x14ac:dyDescent="0.3">
      <c r="D456" s="10"/>
    </row>
    <row r="457" spans="4:4" x14ac:dyDescent="0.3">
      <c r="D457" s="10"/>
    </row>
    <row r="458" spans="4:4" x14ac:dyDescent="0.3">
      <c r="D458" s="10"/>
    </row>
    <row r="459" spans="4:4" x14ac:dyDescent="0.3">
      <c r="D459" s="10"/>
    </row>
    <row r="460" spans="4:4" x14ac:dyDescent="0.3">
      <c r="D460" s="10"/>
    </row>
    <row r="461" spans="4:4" x14ac:dyDescent="0.3">
      <c r="D461" s="10"/>
    </row>
    <row r="462" spans="4:4" x14ac:dyDescent="0.3">
      <c r="D462" s="10"/>
    </row>
    <row r="463" spans="4:4" x14ac:dyDescent="0.3">
      <c r="D463" s="10"/>
    </row>
    <row r="464" spans="4:4" x14ac:dyDescent="0.3">
      <c r="D464" s="10"/>
    </row>
    <row r="465" spans="4:4" x14ac:dyDescent="0.3">
      <c r="D465" s="10"/>
    </row>
    <row r="466" spans="4:4" x14ac:dyDescent="0.3">
      <c r="D466" s="10"/>
    </row>
    <row r="467" spans="4:4" x14ac:dyDescent="0.3">
      <c r="D467" s="10"/>
    </row>
    <row r="468" spans="4:4" x14ac:dyDescent="0.3">
      <c r="D468" s="10"/>
    </row>
    <row r="469" spans="4:4" x14ac:dyDescent="0.3">
      <c r="D469" s="10"/>
    </row>
    <row r="470" spans="4:4" x14ac:dyDescent="0.3">
      <c r="D470" s="10"/>
    </row>
    <row r="471" spans="4:4" x14ac:dyDescent="0.3">
      <c r="D471" s="10"/>
    </row>
    <row r="472" spans="4:4" x14ac:dyDescent="0.3">
      <c r="D472" s="10"/>
    </row>
    <row r="473" spans="4:4" x14ac:dyDescent="0.3">
      <c r="D473" s="10"/>
    </row>
    <row r="474" spans="4:4" x14ac:dyDescent="0.3">
      <c r="D474" s="10"/>
    </row>
    <row r="475" spans="4:4" x14ac:dyDescent="0.3">
      <c r="D475" s="10"/>
    </row>
    <row r="476" spans="4:4" x14ac:dyDescent="0.3">
      <c r="D476" s="10"/>
    </row>
    <row r="477" spans="4:4" x14ac:dyDescent="0.3">
      <c r="D477" s="10"/>
    </row>
    <row r="478" spans="4:4" x14ac:dyDescent="0.3">
      <c r="D478" s="10"/>
    </row>
    <row r="479" spans="4:4" x14ac:dyDescent="0.3">
      <c r="D479" s="10"/>
    </row>
    <row r="480" spans="4:4" x14ac:dyDescent="0.3">
      <c r="D480" s="10"/>
    </row>
    <row r="481" spans="4:4" x14ac:dyDescent="0.3">
      <c r="D481" s="10"/>
    </row>
    <row r="482" spans="4:4" x14ac:dyDescent="0.3">
      <c r="D482" s="10"/>
    </row>
    <row r="483" spans="4:4" x14ac:dyDescent="0.3">
      <c r="D483" s="10"/>
    </row>
    <row r="484" spans="4:4" x14ac:dyDescent="0.3">
      <c r="D484" s="10"/>
    </row>
    <row r="485" spans="4:4" x14ac:dyDescent="0.3">
      <c r="D485" s="10"/>
    </row>
    <row r="486" spans="4:4" x14ac:dyDescent="0.3">
      <c r="D486" s="10"/>
    </row>
    <row r="487" spans="4:4" x14ac:dyDescent="0.3">
      <c r="D487" s="10"/>
    </row>
    <row r="488" spans="4:4" x14ac:dyDescent="0.3">
      <c r="D488" s="10"/>
    </row>
    <row r="489" spans="4:4" x14ac:dyDescent="0.3">
      <c r="D489" s="10"/>
    </row>
    <row r="490" spans="4:4" x14ac:dyDescent="0.3">
      <c r="D490" s="10"/>
    </row>
    <row r="491" spans="4:4" x14ac:dyDescent="0.3">
      <c r="D491" s="10"/>
    </row>
    <row r="492" spans="4:4" x14ac:dyDescent="0.3">
      <c r="D492" s="10"/>
    </row>
    <row r="493" spans="4:4" x14ac:dyDescent="0.3">
      <c r="D493" s="10"/>
    </row>
    <row r="494" spans="4:4" x14ac:dyDescent="0.3">
      <c r="D494" s="10"/>
    </row>
    <row r="495" spans="4:4" x14ac:dyDescent="0.3">
      <c r="D495" s="10"/>
    </row>
    <row r="496" spans="4:4" x14ac:dyDescent="0.3">
      <c r="D496" s="10"/>
    </row>
    <row r="497" spans="4:4" x14ac:dyDescent="0.3">
      <c r="D497" s="10"/>
    </row>
    <row r="498" spans="4:4" x14ac:dyDescent="0.3">
      <c r="D498" s="10"/>
    </row>
    <row r="499" spans="4:4" x14ac:dyDescent="0.3">
      <c r="D499" s="10"/>
    </row>
    <row r="500" spans="4:4" x14ac:dyDescent="0.3">
      <c r="D500" s="10"/>
    </row>
    <row r="501" spans="4:4" x14ac:dyDescent="0.3">
      <c r="D501" s="10"/>
    </row>
    <row r="502" spans="4:4" x14ac:dyDescent="0.3">
      <c r="D502" s="10"/>
    </row>
    <row r="503" spans="4:4" x14ac:dyDescent="0.3">
      <c r="D503" s="10"/>
    </row>
  </sheetData>
  <mergeCells count="18">
    <mergeCell ref="B171:H171"/>
    <mergeCell ref="B173:H173"/>
    <mergeCell ref="B170:H170"/>
    <mergeCell ref="B172:H172"/>
    <mergeCell ref="A168:D168"/>
    <mergeCell ref="A1:H1"/>
    <mergeCell ref="C3:H3"/>
    <mergeCell ref="C4:H4"/>
    <mergeCell ref="G5:H5"/>
    <mergeCell ref="A2:B2"/>
    <mergeCell ref="A3:B3"/>
    <mergeCell ref="A4:B4"/>
    <mergeCell ref="C2:H2"/>
    <mergeCell ref="A5:A6"/>
    <mergeCell ref="B5:B6"/>
    <mergeCell ref="C5:C6"/>
    <mergeCell ref="D5:D6"/>
    <mergeCell ref="E5:F5"/>
  </mergeCells>
  <phoneticPr fontId="4" type="noConversion"/>
  <conditionalFormatting sqref="E9:E24">
    <cfRule type="containsBlanks" dxfId="26" priority="25">
      <formula>LEN(TRIM(E9))=0</formula>
    </cfRule>
  </conditionalFormatting>
  <conditionalFormatting sqref="E26:E49">
    <cfRule type="containsBlanks" dxfId="25" priority="24">
      <formula>LEN(TRIM(E26))=0</formula>
    </cfRule>
  </conditionalFormatting>
  <conditionalFormatting sqref="E51:E66">
    <cfRule type="containsBlanks" dxfId="24" priority="23">
      <formula>LEN(TRIM(E51))=0</formula>
    </cfRule>
  </conditionalFormatting>
  <conditionalFormatting sqref="E68:E83">
    <cfRule type="containsBlanks" dxfId="23" priority="22">
      <formula>LEN(TRIM(E68))=0</formula>
    </cfRule>
  </conditionalFormatting>
  <conditionalFormatting sqref="E85:E89">
    <cfRule type="containsBlanks" dxfId="22" priority="21">
      <formula>LEN(TRIM(E85))=0</formula>
    </cfRule>
  </conditionalFormatting>
  <conditionalFormatting sqref="E91:E95">
    <cfRule type="containsBlanks" dxfId="21" priority="20">
      <formula>LEN(TRIM(E91))=0</formula>
    </cfRule>
  </conditionalFormatting>
  <conditionalFormatting sqref="E97:E101">
    <cfRule type="containsBlanks" dxfId="20" priority="19">
      <formula>LEN(TRIM(E97))=0</formula>
    </cfRule>
  </conditionalFormatting>
  <conditionalFormatting sqref="E104:E105 E107">
    <cfRule type="containsBlanks" dxfId="19" priority="18">
      <formula>LEN(TRIM(E104))=0</formula>
    </cfRule>
  </conditionalFormatting>
  <conditionalFormatting sqref="E106">
    <cfRule type="containsBlanks" dxfId="18" priority="17">
      <formula>LEN(TRIM(E106))=0</formula>
    </cfRule>
  </conditionalFormatting>
  <conditionalFormatting sqref="E109:E112">
    <cfRule type="containsBlanks" dxfId="17" priority="16">
      <formula>LEN(TRIM(E109))=0</formula>
    </cfRule>
  </conditionalFormatting>
  <conditionalFormatting sqref="E114">
    <cfRule type="containsBlanks" dxfId="16" priority="15">
      <formula>LEN(TRIM(E114))=0</formula>
    </cfRule>
  </conditionalFormatting>
  <conditionalFormatting sqref="E115:E120">
    <cfRule type="containsBlanks" dxfId="15" priority="14">
      <formula>LEN(TRIM(E115))=0</formula>
    </cfRule>
  </conditionalFormatting>
  <conditionalFormatting sqref="E122:E124">
    <cfRule type="containsBlanks" dxfId="14" priority="13">
      <formula>LEN(TRIM(E122))=0</formula>
    </cfRule>
  </conditionalFormatting>
  <conditionalFormatting sqref="E126:E135">
    <cfRule type="containsBlanks" dxfId="13" priority="12">
      <formula>LEN(TRIM(E126))=0</formula>
    </cfRule>
  </conditionalFormatting>
  <conditionalFormatting sqref="E137:E140">
    <cfRule type="containsBlanks" dxfId="12" priority="11">
      <formula>LEN(TRIM(E137))=0</formula>
    </cfRule>
  </conditionalFormatting>
  <conditionalFormatting sqref="E142:E145">
    <cfRule type="containsBlanks" dxfId="11" priority="10">
      <formula>LEN(TRIM(E142))=0</formula>
    </cfRule>
  </conditionalFormatting>
  <conditionalFormatting sqref="E147:E148">
    <cfRule type="containsBlanks" dxfId="10" priority="9">
      <formula>LEN(TRIM(E147))=0</formula>
    </cfRule>
  </conditionalFormatting>
  <conditionalFormatting sqref="E150:E151">
    <cfRule type="containsBlanks" dxfId="9" priority="8">
      <formula>LEN(TRIM(E150))=0</formula>
    </cfRule>
  </conditionalFormatting>
  <conditionalFormatting sqref="G166:G167">
    <cfRule type="containsBlanks" dxfId="8" priority="1">
      <formula>LEN(TRIM(G166))=0</formula>
    </cfRule>
  </conditionalFormatting>
  <conditionalFormatting sqref="E153:E156">
    <cfRule type="containsBlanks" dxfId="7" priority="6">
      <formula>LEN(TRIM(E153))=0</formula>
    </cfRule>
  </conditionalFormatting>
  <conditionalFormatting sqref="E158:E161">
    <cfRule type="containsBlanks" dxfId="6" priority="5">
      <formula>LEN(TRIM(E158))=0</formula>
    </cfRule>
  </conditionalFormatting>
  <conditionalFormatting sqref="E162:E165">
    <cfRule type="containsBlanks" dxfId="5" priority="4">
      <formula>LEN(TRIM(E162))=0</formula>
    </cfRule>
  </conditionalFormatting>
  <conditionalFormatting sqref="E167">
    <cfRule type="containsBlanks" dxfId="4" priority="3">
      <formula>LEN(TRIM(E167))=0</formula>
    </cfRule>
  </conditionalFormatting>
  <conditionalFormatting sqref="G9:G24 G26:G49 G51:G66 G68:G83 G85:G89 G91:G95 G97:G101 G104:G107 G109:G112 G114:G120 G122:G124 G126:G135 G137:G140 G142:G145 G147:G148 G150:G151 G153:G156 G158:G163">
    <cfRule type="containsBlanks" dxfId="3" priority="2">
      <formula>LEN(TRIM(G9))=0</formula>
    </cfRule>
  </conditionalFormatting>
  <printOptions horizontalCentered="1"/>
  <pageMargins left="0.23622047244094491" right="0.23622047244094491" top="0.74803149606299213" bottom="0.74803149606299213" header="0.31496062992125984" footer="0.31496062992125984"/>
  <pageSetup paperSize="8" scale="67" fitToHeight="1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N37"/>
  <sheetViews>
    <sheetView topLeftCell="A4" zoomScaleNormal="100" zoomScaleSheetLayoutView="100" zoomScalePageLayoutView="40" workbookViewId="0">
      <selection activeCell="E7" sqref="E7:F9"/>
    </sheetView>
  </sheetViews>
  <sheetFormatPr defaultColWidth="9.109375" defaultRowHeight="14.4" x14ac:dyDescent="0.3"/>
  <cols>
    <col min="1" max="1" width="6.88671875" style="8" customWidth="1"/>
    <col min="2" max="2" width="57.5546875" style="9" customWidth="1"/>
    <col min="3" max="3" width="15.6640625" style="10" customWidth="1"/>
    <col min="4" max="4" width="9.44140625" style="10" bestFit="1" customWidth="1"/>
    <col min="5" max="5" width="15.6640625" style="8" customWidth="1"/>
    <col min="6" max="6" width="17.44140625" style="9" customWidth="1"/>
    <col min="7" max="16384" width="9.109375" style="6"/>
  </cols>
  <sheetData>
    <row r="1" spans="1:326" ht="38.25" customHeight="1" x14ac:dyDescent="0.3">
      <c r="A1" s="120" t="s">
        <v>394</v>
      </c>
      <c r="B1" s="121"/>
      <c r="C1" s="121"/>
      <c r="D1" s="121"/>
      <c r="E1" s="121"/>
      <c r="F1" s="122"/>
    </row>
    <row r="2" spans="1:326" customFormat="1" x14ac:dyDescent="0.3">
      <c r="A2" s="108" t="s">
        <v>5</v>
      </c>
      <c r="B2" s="108"/>
      <c r="C2" s="107" t="s">
        <v>136</v>
      </c>
      <c r="D2" s="107"/>
      <c r="E2" s="107"/>
      <c r="F2" s="107"/>
    </row>
    <row r="3" spans="1:326" customFormat="1" x14ac:dyDescent="0.3">
      <c r="A3" s="108" t="s">
        <v>6</v>
      </c>
      <c r="B3" s="108"/>
      <c r="C3" s="107" t="s">
        <v>93</v>
      </c>
      <c r="D3" s="107"/>
      <c r="E3" s="107"/>
      <c r="F3" s="107"/>
    </row>
    <row r="4" spans="1:326" customFormat="1" x14ac:dyDescent="0.3">
      <c r="A4" s="108" t="s">
        <v>7</v>
      </c>
      <c r="B4" s="108"/>
      <c r="C4" s="107" t="s">
        <v>137</v>
      </c>
      <c r="D4" s="107"/>
      <c r="E4" s="107"/>
      <c r="F4" s="107"/>
    </row>
    <row r="5" spans="1:326" s="18" customFormat="1" ht="16.5" customHeight="1" x14ac:dyDescent="0.3">
      <c r="A5" s="118" t="s">
        <v>1</v>
      </c>
      <c r="B5" s="118" t="s">
        <v>15</v>
      </c>
      <c r="C5" s="118" t="s">
        <v>0</v>
      </c>
      <c r="D5" s="118" t="s">
        <v>2</v>
      </c>
      <c r="E5" s="91" t="s">
        <v>390</v>
      </c>
      <c r="F5" s="91" t="s">
        <v>391</v>
      </c>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row>
    <row r="6" spans="1:326" s="18" customFormat="1" ht="36.6" customHeight="1" x14ac:dyDescent="0.3">
      <c r="A6" s="119"/>
      <c r="B6" s="119"/>
      <c r="C6" s="119"/>
      <c r="D6" s="119"/>
      <c r="E6" s="91"/>
      <c r="F6" s="91"/>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row>
    <row r="7" spans="1:326" s="19" customFormat="1" ht="21.75" customHeight="1" x14ac:dyDescent="0.3">
      <c r="A7" s="2">
        <v>1</v>
      </c>
      <c r="B7" s="14" t="s">
        <v>56</v>
      </c>
      <c r="C7" s="1" t="s">
        <v>85</v>
      </c>
      <c r="D7" s="1">
        <v>1</v>
      </c>
      <c r="E7" s="79"/>
      <c r="F7" s="82">
        <f>D7*E7</f>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row>
    <row r="8" spans="1:326" s="19" customFormat="1" ht="21.75" customHeight="1" x14ac:dyDescent="0.3">
      <c r="A8" s="2">
        <v>2</v>
      </c>
      <c r="B8" s="14" t="s">
        <v>57</v>
      </c>
      <c r="C8" s="1" t="s">
        <v>85</v>
      </c>
      <c r="D8" s="1">
        <v>1</v>
      </c>
      <c r="E8" s="79"/>
      <c r="F8" s="82">
        <f t="shared" ref="F8:F33" si="0">D8*E8</f>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row>
    <row r="9" spans="1:326" s="19" customFormat="1" ht="21.75" customHeight="1" x14ac:dyDescent="0.3">
      <c r="A9" s="2">
        <v>3</v>
      </c>
      <c r="B9" s="14" t="s">
        <v>29</v>
      </c>
      <c r="C9" s="1" t="s">
        <v>85</v>
      </c>
      <c r="D9" s="1">
        <v>1</v>
      </c>
      <c r="E9" s="79"/>
      <c r="F9" s="82">
        <f t="shared" si="0"/>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row>
    <row r="10" spans="1:326" s="19" customFormat="1" ht="21.75" customHeight="1" x14ac:dyDescent="0.3">
      <c r="A10" s="2">
        <v>4</v>
      </c>
      <c r="B10" s="14" t="s">
        <v>58</v>
      </c>
      <c r="C10" s="1" t="s">
        <v>85</v>
      </c>
      <c r="D10" s="1">
        <v>1</v>
      </c>
      <c r="E10" s="79"/>
      <c r="F10" s="82">
        <f t="shared" si="0"/>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c r="JX10" s="6"/>
      <c r="JY10" s="6"/>
      <c r="JZ10" s="6"/>
      <c r="KA10" s="6"/>
      <c r="KB10" s="6"/>
      <c r="KC10" s="6"/>
      <c r="KD10" s="6"/>
      <c r="KE10" s="6"/>
      <c r="KF10" s="6"/>
      <c r="KG10" s="6"/>
      <c r="KH10" s="6"/>
      <c r="KI10" s="6"/>
      <c r="KJ10" s="6"/>
      <c r="KK10" s="6"/>
      <c r="KL10" s="6"/>
      <c r="KM10" s="6"/>
      <c r="KN10" s="6"/>
      <c r="KO10" s="6"/>
      <c r="KP10" s="6"/>
      <c r="KQ10" s="6"/>
      <c r="KR10" s="6"/>
      <c r="KS10" s="6"/>
      <c r="KT10" s="6"/>
      <c r="KU10" s="6"/>
      <c r="KV10" s="6"/>
      <c r="KW10" s="6"/>
      <c r="KX10" s="6"/>
      <c r="KY10" s="6"/>
      <c r="KZ10" s="6"/>
      <c r="LA10" s="6"/>
      <c r="LB10" s="6"/>
      <c r="LC10" s="6"/>
      <c r="LD10" s="6"/>
      <c r="LE10" s="6"/>
      <c r="LF10" s="6"/>
      <c r="LG10" s="6"/>
      <c r="LH10" s="6"/>
      <c r="LI10" s="6"/>
      <c r="LJ10" s="6"/>
      <c r="LK10" s="6"/>
      <c r="LL10" s="6"/>
      <c r="LM10" s="6"/>
      <c r="LN10" s="6"/>
    </row>
    <row r="11" spans="1:326" s="19" customFormat="1" ht="21.75" customHeight="1" x14ac:dyDescent="0.3">
      <c r="A11" s="2">
        <v>5</v>
      </c>
      <c r="B11" s="14" t="s">
        <v>59</v>
      </c>
      <c r="C11" s="1" t="s">
        <v>86</v>
      </c>
      <c r="D11" s="1">
        <v>1</v>
      </c>
      <c r="E11" s="79"/>
      <c r="F11" s="82">
        <f t="shared" si="0"/>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row>
    <row r="12" spans="1:326" s="19" customFormat="1" ht="21.75" customHeight="1" x14ac:dyDescent="0.3">
      <c r="A12" s="2">
        <v>6</v>
      </c>
      <c r="B12" s="14" t="s">
        <v>60</v>
      </c>
      <c r="C12" s="1" t="s">
        <v>86</v>
      </c>
      <c r="D12" s="1">
        <v>1</v>
      </c>
      <c r="E12" s="79"/>
      <c r="F12" s="82">
        <f t="shared" si="0"/>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row>
    <row r="13" spans="1:326" s="19" customFormat="1" ht="21.75" customHeight="1" x14ac:dyDescent="0.3">
      <c r="A13" s="2">
        <v>7</v>
      </c>
      <c r="B13" s="14" t="s">
        <v>61</v>
      </c>
      <c r="C13" s="1" t="s">
        <v>86</v>
      </c>
      <c r="D13" s="1">
        <v>1</v>
      </c>
      <c r="E13" s="79"/>
      <c r="F13" s="82">
        <f t="shared" si="0"/>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6"/>
      <c r="IY13" s="6"/>
      <c r="IZ13" s="6"/>
      <c r="JA13" s="6"/>
      <c r="JB13" s="6"/>
      <c r="JC13" s="6"/>
      <c r="JD13" s="6"/>
      <c r="JE13" s="6"/>
      <c r="JF13" s="6"/>
      <c r="JG13" s="6"/>
      <c r="JH13" s="6"/>
      <c r="JI13" s="6"/>
      <c r="JJ13" s="6"/>
      <c r="JK13" s="6"/>
      <c r="JL13" s="6"/>
      <c r="JM13" s="6"/>
      <c r="JN13" s="6"/>
      <c r="JO13" s="6"/>
      <c r="JP13" s="6"/>
      <c r="JQ13" s="6"/>
      <c r="JR13" s="6"/>
      <c r="JS13" s="6"/>
      <c r="JT13" s="6"/>
      <c r="JU13" s="6"/>
      <c r="JV13" s="6"/>
      <c r="JW13" s="6"/>
      <c r="JX13" s="6"/>
      <c r="JY13" s="6"/>
      <c r="JZ13" s="6"/>
      <c r="KA13" s="6"/>
      <c r="KB13" s="6"/>
      <c r="KC13" s="6"/>
      <c r="KD13" s="6"/>
      <c r="KE13" s="6"/>
      <c r="KF13" s="6"/>
      <c r="KG13" s="6"/>
      <c r="KH13" s="6"/>
      <c r="KI13" s="6"/>
      <c r="KJ13" s="6"/>
      <c r="KK13" s="6"/>
      <c r="KL13" s="6"/>
      <c r="KM13" s="6"/>
      <c r="KN13" s="6"/>
      <c r="KO13" s="6"/>
      <c r="KP13" s="6"/>
      <c r="KQ13" s="6"/>
      <c r="KR13" s="6"/>
      <c r="KS13" s="6"/>
      <c r="KT13" s="6"/>
      <c r="KU13" s="6"/>
      <c r="KV13" s="6"/>
      <c r="KW13" s="6"/>
      <c r="KX13" s="6"/>
      <c r="KY13" s="6"/>
      <c r="KZ13" s="6"/>
      <c r="LA13" s="6"/>
      <c r="LB13" s="6"/>
      <c r="LC13" s="6"/>
      <c r="LD13" s="6"/>
      <c r="LE13" s="6"/>
      <c r="LF13" s="6"/>
      <c r="LG13" s="6"/>
      <c r="LH13" s="6"/>
      <c r="LI13" s="6"/>
      <c r="LJ13" s="6"/>
      <c r="LK13" s="6"/>
      <c r="LL13" s="6"/>
      <c r="LM13" s="6"/>
      <c r="LN13" s="6"/>
    </row>
    <row r="14" spans="1:326" s="19" customFormat="1" ht="21.75" customHeight="1" x14ac:dyDescent="0.3">
      <c r="A14" s="2">
        <v>8</v>
      </c>
      <c r="B14" s="14" t="s">
        <v>62</v>
      </c>
      <c r="C14" s="1" t="s">
        <v>86</v>
      </c>
      <c r="D14" s="1">
        <v>1</v>
      </c>
      <c r="E14" s="79"/>
      <c r="F14" s="82">
        <f t="shared" si="0"/>
        <v>0</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c r="IU14" s="6"/>
      <c r="IV14" s="6"/>
      <c r="IW14" s="6"/>
      <c r="IX14" s="6"/>
      <c r="IY14" s="6"/>
      <c r="IZ14" s="6"/>
      <c r="JA14" s="6"/>
      <c r="JB14" s="6"/>
      <c r="JC14" s="6"/>
      <c r="JD14" s="6"/>
      <c r="JE14" s="6"/>
      <c r="JF14" s="6"/>
      <c r="JG14" s="6"/>
      <c r="JH14" s="6"/>
      <c r="JI14" s="6"/>
      <c r="JJ14" s="6"/>
      <c r="JK14" s="6"/>
      <c r="JL14" s="6"/>
      <c r="JM14" s="6"/>
      <c r="JN14" s="6"/>
      <c r="JO14" s="6"/>
      <c r="JP14" s="6"/>
      <c r="JQ14" s="6"/>
      <c r="JR14" s="6"/>
      <c r="JS14" s="6"/>
      <c r="JT14" s="6"/>
      <c r="JU14" s="6"/>
      <c r="JV14" s="6"/>
      <c r="JW14" s="6"/>
      <c r="JX14" s="6"/>
      <c r="JY14" s="6"/>
      <c r="JZ14" s="6"/>
      <c r="KA14" s="6"/>
      <c r="KB14" s="6"/>
      <c r="KC14" s="6"/>
      <c r="KD14" s="6"/>
      <c r="KE14" s="6"/>
      <c r="KF14" s="6"/>
      <c r="KG14" s="6"/>
      <c r="KH14" s="6"/>
      <c r="KI14" s="6"/>
      <c r="KJ14" s="6"/>
      <c r="KK14" s="6"/>
      <c r="KL14" s="6"/>
      <c r="KM14" s="6"/>
      <c r="KN14" s="6"/>
      <c r="KO14" s="6"/>
      <c r="KP14" s="6"/>
      <c r="KQ14" s="6"/>
      <c r="KR14" s="6"/>
      <c r="KS14" s="6"/>
      <c r="KT14" s="6"/>
      <c r="KU14" s="6"/>
      <c r="KV14" s="6"/>
      <c r="KW14" s="6"/>
      <c r="KX14" s="6"/>
      <c r="KY14" s="6"/>
      <c r="KZ14" s="6"/>
      <c r="LA14" s="6"/>
      <c r="LB14" s="6"/>
      <c r="LC14" s="6"/>
      <c r="LD14" s="6"/>
      <c r="LE14" s="6"/>
      <c r="LF14" s="6"/>
      <c r="LG14" s="6"/>
      <c r="LH14" s="6"/>
      <c r="LI14" s="6"/>
      <c r="LJ14" s="6"/>
      <c r="LK14" s="6"/>
      <c r="LL14" s="6"/>
      <c r="LM14" s="6"/>
      <c r="LN14" s="6"/>
    </row>
    <row r="15" spans="1:326" s="19" customFormat="1" ht="21.75" customHeight="1" x14ac:dyDescent="0.3">
      <c r="A15" s="2">
        <v>9</v>
      </c>
      <c r="B15" s="14" t="s">
        <v>30</v>
      </c>
      <c r="C15" s="1" t="s">
        <v>86</v>
      </c>
      <c r="D15" s="1">
        <v>1</v>
      </c>
      <c r="E15" s="79"/>
      <c r="F15" s="82">
        <f t="shared" si="0"/>
        <v>0</v>
      </c>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c r="IW15" s="6"/>
      <c r="IX15" s="6"/>
      <c r="IY15" s="6"/>
      <c r="IZ15" s="6"/>
      <c r="JA15" s="6"/>
      <c r="JB15" s="6"/>
      <c r="JC15" s="6"/>
      <c r="JD15" s="6"/>
      <c r="JE15" s="6"/>
      <c r="JF15" s="6"/>
      <c r="JG15" s="6"/>
      <c r="JH15" s="6"/>
      <c r="JI15" s="6"/>
      <c r="JJ15" s="6"/>
      <c r="JK15" s="6"/>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row>
    <row r="16" spans="1:326" s="19" customFormat="1" ht="21.75" customHeight="1" x14ac:dyDescent="0.3">
      <c r="A16" s="2">
        <v>10</v>
      </c>
      <c r="B16" s="14" t="s">
        <v>31</v>
      </c>
      <c r="C16" s="1" t="s">
        <v>86</v>
      </c>
      <c r="D16" s="1">
        <v>1</v>
      </c>
      <c r="E16" s="79"/>
      <c r="F16" s="82">
        <f t="shared" si="0"/>
        <v>0</v>
      </c>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row>
    <row r="17" spans="1:326" s="19" customFormat="1" ht="21.75" customHeight="1" x14ac:dyDescent="0.3">
      <c r="A17" s="2">
        <v>11</v>
      </c>
      <c r="B17" s="14" t="s">
        <v>63</v>
      </c>
      <c r="C17" s="1" t="s">
        <v>86</v>
      </c>
      <c r="D17" s="1">
        <v>1</v>
      </c>
      <c r="E17" s="79"/>
      <c r="F17" s="82">
        <f t="shared" si="0"/>
        <v>0</v>
      </c>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6"/>
      <c r="KN17" s="6"/>
      <c r="KO17" s="6"/>
      <c r="KP17" s="6"/>
      <c r="KQ17" s="6"/>
      <c r="KR17" s="6"/>
      <c r="KS17" s="6"/>
      <c r="KT17" s="6"/>
      <c r="KU17" s="6"/>
      <c r="KV17" s="6"/>
      <c r="KW17" s="6"/>
      <c r="KX17" s="6"/>
      <c r="KY17" s="6"/>
      <c r="KZ17" s="6"/>
      <c r="LA17" s="6"/>
      <c r="LB17" s="6"/>
      <c r="LC17" s="6"/>
      <c r="LD17" s="6"/>
      <c r="LE17" s="6"/>
      <c r="LF17" s="6"/>
      <c r="LG17" s="6"/>
      <c r="LH17" s="6"/>
      <c r="LI17" s="6"/>
      <c r="LJ17" s="6"/>
      <c r="LK17" s="6"/>
      <c r="LL17" s="6"/>
      <c r="LM17" s="6"/>
      <c r="LN17" s="6"/>
    </row>
    <row r="18" spans="1:326" s="19" customFormat="1" ht="21.75" customHeight="1" x14ac:dyDescent="0.3">
      <c r="A18" s="2">
        <v>12</v>
      </c>
      <c r="B18" s="14" t="s">
        <v>32</v>
      </c>
      <c r="C18" s="1" t="s">
        <v>86</v>
      </c>
      <c r="D18" s="1">
        <v>1</v>
      </c>
      <c r="E18" s="79"/>
      <c r="F18" s="82">
        <f t="shared" si="0"/>
        <v>0</v>
      </c>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6"/>
      <c r="KN18" s="6"/>
      <c r="KO18" s="6"/>
      <c r="KP18" s="6"/>
      <c r="KQ18" s="6"/>
      <c r="KR18" s="6"/>
      <c r="KS18" s="6"/>
      <c r="KT18" s="6"/>
      <c r="KU18" s="6"/>
      <c r="KV18" s="6"/>
      <c r="KW18" s="6"/>
      <c r="KX18" s="6"/>
      <c r="KY18" s="6"/>
      <c r="KZ18" s="6"/>
      <c r="LA18" s="6"/>
      <c r="LB18" s="6"/>
      <c r="LC18" s="6"/>
      <c r="LD18" s="6"/>
      <c r="LE18" s="6"/>
      <c r="LF18" s="6"/>
      <c r="LG18" s="6"/>
      <c r="LH18" s="6"/>
      <c r="LI18" s="6"/>
      <c r="LJ18" s="6"/>
      <c r="LK18" s="6"/>
      <c r="LL18" s="6"/>
      <c r="LM18" s="6"/>
      <c r="LN18" s="6"/>
    </row>
    <row r="19" spans="1:326" s="19" customFormat="1" ht="21.75" customHeight="1" x14ac:dyDescent="0.3">
      <c r="A19" s="2">
        <v>13</v>
      </c>
      <c r="B19" s="14" t="s">
        <v>33</v>
      </c>
      <c r="C19" s="1" t="s">
        <v>86</v>
      </c>
      <c r="D19" s="1">
        <v>1</v>
      </c>
      <c r="E19" s="79"/>
      <c r="F19" s="82">
        <f t="shared" si="0"/>
        <v>0</v>
      </c>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row>
    <row r="20" spans="1:326" s="19" customFormat="1" ht="21.75" customHeight="1" x14ac:dyDescent="0.3">
      <c r="A20" s="2">
        <v>14</v>
      </c>
      <c r="B20" s="14" t="s">
        <v>64</v>
      </c>
      <c r="C20" s="1" t="s">
        <v>86</v>
      </c>
      <c r="D20" s="1">
        <v>1</v>
      </c>
      <c r="E20" s="79"/>
      <c r="F20" s="82">
        <f t="shared" si="0"/>
        <v>0</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row>
    <row r="21" spans="1:326" s="19" customFormat="1" ht="21.75" customHeight="1" x14ac:dyDescent="0.3">
      <c r="A21" s="2">
        <v>15</v>
      </c>
      <c r="B21" s="14" t="s">
        <v>65</v>
      </c>
      <c r="C21" s="1" t="s">
        <v>86</v>
      </c>
      <c r="D21" s="1">
        <v>1</v>
      </c>
      <c r="E21" s="79"/>
      <c r="F21" s="82">
        <f t="shared" si="0"/>
        <v>0</v>
      </c>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row>
    <row r="22" spans="1:326" s="19" customFormat="1" ht="21.75" customHeight="1" x14ac:dyDescent="0.3">
      <c r="A22" s="2">
        <v>16</v>
      </c>
      <c r="B22" s="14" t="s">
        <v>66</v>
      </c>
      <c r="C22" s="1" t="s">
        <v>86</v>
      </c>
      <c r="D22" s="1">
        <v>1</v>
      </c>
      <c r="E22" s="79"/>
      <c r="F22" s="82">
        <f t="shared" si="0"/>
        <v>0</v>
      </c>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row>
    <row r="23" spans="1:326" s="19" customFormat="1" ht="21.75" customHeight="1" x14ac:dyDescent="0.3">
      <c r="A23" s="2">
        <v>17</v>
      </c>
      <c r="B23" s="14" t="s">
        <v>67</v>
      </c>
      <c r="C23" s="1" t="s">
        <v>87</v>
      </c>
      <c r="D23" s="1">
        <v>6</v>
      </c>
      <c r="E23" s="79"/>
      <c r="F23" s="82">
        <f t="shared" si="0"/>
        <v>0</v>
      </c>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row>
    <row r="24" spans="1:326" s="19" customFormat="1" ht="21.75" customHeight="1" x14ac:dyDescent="0.3">
      <c r="A24" s="2">
        <v>18</v>
      </c>
      <c r="B24" s="14" t="s">
        <v>68</v>
      </c>
      <c r="C24" s="1" t="s">
        <v>86</v>
      </c>
      <c r="D24" s="1">
        <v>1</v>
      </c>
      <c r="E24" s="79"/>
      <c r="F24" s="82">
        <f t="shared" si="0"/>
        <v>0</v>
      </c>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row>
    <row r="25" spans="1:326" s="19" customFormat="1" ht="21.75" customHeight="1" x14ac:dyDescent="0.3">
      <c r="A25" s="2">
        <v>19</v>
      </c>
      <c r="B25" s="14" t="s">
        <v>34</v>
      </c>
      <c r="C25" s="1" t="s">
        <v>86</v>
      </c>
      <c r="D25" s="1">
        <v>1</v>
      </c>
      <c r="E25" s="79"/>
      <c r="F25" s="82">
        <f t="shared" si="0"/>
        <v>0</v>
      </c>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row>
    <row r="26" spans="1:326" s="19" customFormat="1" ht="21.75" customHeight="1" x14ac:dyDescent="0.3">
      <c r="A26" s="2">
        <v>20</v>
      </c>
      <c r="B26" s="14" t="s">
        <v>69</v>
      </c>
      <c r="C26" s="1" t="s">
        <v>86</v>
      </c>
      <c r="D26" s="1">
        <v>1</v>
      </c>
      <c r="E26" s="79"/>
      <c r="F26" s="82">
        <f t="shared" si="0"/>
        <v>0</v>
      </c>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row>
    <row r="27" spans="1:326" s="19" customFormat="1" ht="21.75" customHeight="1" x14ac:dyDescent="0.3">
      <c r="A27" s="2">
        <v>21</v>
      </c>
      <c r="B27" s="14" t="s">
        <v>70</v>
      </c>
      <c r="C27" s="1" t="s">
        <v>86</v>
      </c>
      <c r="D27" s="1">
        <v>1</v>
      </c>
      <c r="E27" s="79"/>
      <c r="F27" s="82">
        <f t="shared" si="0"/>
        <v>0</v>
      </c>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row>
    <row r="28" spans="1:326" s="19" customFormat="1" ht="35.25" customHeight="1" x14ac:dyDescent="0.3">
      <c r="A28" s="2">
        <v>22</v>
      </c>
      <c r="B28" s="14" t="s">
        <v>35</v>
      </c>
      <c r="C28" s="1" t="s">
        <v>86</v>
      </c>
      <c r="D28" s="1">
        <v>1</v>
      </c>
      <c r="E28" s="79"/>
      <c r="F28" s="82">
        <f t="shared" si="0"/>
        <v>0</v>
      </c>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row>
    <row r="29" spans="1:326" s="19" customFormat="1" ht="29.25" customHeight="1" x14ac:dyDescent="0.3">
      <c r="A29" s="2">
        <v>23</v>
      </c>
      <c r="B29" s="14" t="s">
        <v>71</v>
      </c>
      <c r="C29" s="1" t="s">
        <v>86</v>
      </c>
      <c r="D29" s="1">
        <v>1</v>
      </c>
      <c r="E29" s="79"/>
      <c r="F29" s="82">
        <f t="shared" si="0"/>
        <v>0</v>
      </c>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row>
    <row r="30" spans="1:326" s="19" customFormat="1" ht="21.75" customHeight="1" x14ac:dyDescent="0.3">
      <c r="A30" s="2">
        <v>24</v>
      </c>
      <c r="B30" s="14" t="s">
        <v>36</v>
      </c>
      <c r="C30" s="1" t="s">
        <v>86</v>
      </c>
      <c r="D30" s="1">
        <v>1</v>
      </c>
      <c r="E30" s="79"/>
      <c r="F30" s="82">
        <f t="shared" si="0"/>
        <v>0</v>
      </c>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row>
    <row r="31" spans="1:326" s="19" customFormat="1" ht="21.75" customHeight="1" x14ac:dyDescent="0.3">
      <c r="A31" s="2">
        <v>25</v>
      </c>
      <c r="B31" s="14" t="s">
        <v>72</v>
      </c>
      <c r="C31" s="1" t="s">
        <v>86</v>
      </c>
      <c r="D31" s="1">
        <v>1</v>
      </c>
      <c r="E31" s="79"/>
      <c r="F31" s="82">
        <f t="shared" si="0"/>
        <v>0</v>
      </c>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row>
    <row r="32" spans="1:326" s="19" customFormat="1" ht="21.75" customHeight="1" x14ac:dyDescent="0.3">
      <c r="A32" s="2">
        <v>26</v>
      </c>
      <c r="B32" s="14" t="s">
        <v>73</v>
      </c>
      <c r="C32" s="1" t="s">
        <v>86</v>
      </c>
      <c r="D32" s="1">
        <v>1</v>
      </c>
      <c r="E32" s="79"/>
      <c r="F32" s="82">
        <f t="shared" si="0"/>
        <v>0</v>
      </c>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c r="JQ32" s="6"/>
      <c r="JR32" s="6"/>
      <c r="JS32" s="6"/>
      <c r="JT32" s="6"/>
      <c r="JU32" s="6"/>
      <c r="JV32" s="6"/>
      <c r="JW32" s="6"/>
      <c r="JX32" s="6"/>
      <c r="JY32" s="6"/>
      <c r="JZ32" s="6"/>
      <c r="KA32" s="6"/>
      <c r="KB32" s="6"/>
      <c r="KC32" s="6"/>
      <c r="KD32" s="6"/>
      <c r="KE32" s="6"/>
      <c r="KF32" s="6"/>
      <c r="KG32" s="6"/>
      <c r="KH32" s="6"/>
      <c r="KI32" s="6"/>
      <c r="KJ32" s="6"/>
      <c r="KK32" s="6"/>
      <c r="KL32" s="6"/>
      <c r="KM32" s="6"/>
      <c r="KN32" s="6"/>
      <c r="KO32" s="6"/>
      <c r="KP32" s="6"/>
      <c r="KQ32" s="6"/>
      <c r="KR32" s="6"/>
      <c r="KS32" s="6"/>
      <c r="KT32" s="6"/>
      <c r="KU32" s="6"/>
      <c r="KV32" s="6"/>
      <c r="KW32" s="6"/>
      <c r="KX32" s="6"/>
      <c r="KY32" s="6"/>
      <c r="KZ32" s="6"/>
      <c r="LA32" s="6"/>
      <c r="LB32" s="6"/>
      <c r="LC32" s="6"/>
      <c r="LD32" s="6"/>
      <c r="LE32" s="6"/>
      <c r="LF32" s="6"/>
      <c r="LG32" s="6"/>
      <c r="LH32" s="6"/>
      <c r="LI32" s="6"/>
      <c r="LJ32" s="6"/>
      <c r="LK32" s="6"/>
      <c r="LL32" s="6"/>
      <c r="LM32" s="6"/>
      <c r="LN32" s="6"/>
    </row>
    <row r="33" spans="1:326" s="19" customFormat="1" ht="21.75" customHeight="1" x14ac:dyDescent="0.3">
      <c r="A33" s="2">
        <v>27</v>
      </c>
      <c r="B33" s="14" t="s">
        <v>82</v>
      </c>
      <c r="C33" s="1" t="s">
        <v>86</v>
      </c>
      <c r="D33" s="1">
        <v>1</v>
      </c>
      <c r="E33" s="79"/>
      <c r="F33" s="82">
        <f t="shared" si="0"/>
        <v>0</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row>
    <row r="34" spans="1:326" s="19" customFormat="1" ht="21.75" customHeight="1" x14ac:dyDescent="0.3">
      <c r="A34" s="123" t="s">
        <v>395</v>
      </c>
      <c r="B34" s="124"/>
      <c r="C34" s="124"/>
      <c r="D34" s="125"/>
      <c r="E34" s="79"/>
      <c r="F34" s="82">
        <f>SUM(F7:F33)</f>
        <v>0</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c r="KB34" s="6"/>
      <c r="KC34" s="6"/>
      <c r="KD34" s="6"/>
      <c r="KE34" s="6"/>
      <c r="KF34" s="6"/>
      <c r="KG34" s="6"/>
      <c r="KH34" s="6"/>
      <c r="KI34" s="6"/>
      <c r="KJ34" s="6"/>
      <c r="KK34" s="6"/>
      <c r="KL34" s="6"/>
      <c r="KM34" s="6"/>
      <c r="KN34" s="6"/>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row>
    <row r="35" spans="1:326" x14ac:dyDescent="0.3">
      <c r="A35" s="86" t="s">
        <v>11</v>
      </c>
      <c r="B35" s="86"/>
      <c r="C35" s="86"/>
      <c r="D35" s="86"/>
      <c r="E35" s="86"/>
      <c r="F35" s="86"/>
    </row>
    <row r="36" spans="1:326" ht="34.5" customHeight="1" x14ac:dyDescent="0.3">
      <c r="A36" s="4">
        <v>1</v>
      </c>
      <c r="B36" s="86" t="s">
        <v>134</v>
      </c>
      <c r="C36" s="86"/>
      <c r="D36" s="86"/>
      <c r="E36" s="86"/>
      <c r="F36" s="86"/>
    </row>
    <row r="37" spans="1:326" ht="34.5" customHeight="1" x14ac:dyDescent="0.3">
      <c r="A37" s="4">
        <v>2</v>
      </c>
      <c r="B37" s="86" t="s">
        <v>139</v>
      </c>
      <c r="C37" s="86"/>
      <c r="D37" s="86"/>
      <c r="E37" s="86"/>
      <c r="F37" s="86"/>
    </row>
  </sheetData>
  <mergeCells count="17">
    <mergeCell ref="B37:F37"/>
    <mergeCell ref="A4:B4"/>
    <mergeCell ref="A2:B2"/>
    <mergeCell ref="A3:B3"/>
    <mergeCell ref="C2:F2"/>
    <mergeCell ref="C3:F3"/>
    <mergeCell ref="C4:F4"/>
    <mergeCell ref="A5:A6"/>
    <mergeCell ref="E5:E6"/>
    <mergeCell ref="F5:F6"/>
    <mergeCell ref="A34:D34"/>
    <mergeCell ref="D5:D6"/>
    <mergeCell ref="C5:C6"/>
    <mergeCell ref="B5:B6"/>
    <mergeCell ref="A1:F1"/>
    <mergeCell ref="A35:F35"/>
    <mergeCell ref="B36:F36"/>
  </mergeCells>
  <conditionalFormatting sqref="E7:E34">
    <cfRule type="containsBlanks" dxfId="2" priority="1">
      <formula>LEN(TRIM(E7))=0</formula>
    </cfRule>
  </conditionalFormatting>
  <printOptions horizontalCentered="1"/>
  <pageMargins left="0.23622047244094491" right="0.23622047244094491" top="0.74803149606299213" bottom="0.74803149606299213" header="0.31496062992125984" footer="0.31496062992125984"/>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K15"/>
  <sheetViews>
    <sheetView zoomScale="115" zoomScaleNormal="115" zoomScaleSheetLayoutView="100" zoomScalePageLayoutView="40" workbookViewId="0">
      <selection activeCell="C12" sqref="C12"/>
    </sheetView>
  </sheetViews>
  <sheetFormatPr defaultColWidth="9.109375" defaultRowHeight="14.4" x14ac:dyDescent="0.3"/>
  <cols>
    <col min="1" max="1" width="8.33203125" style="8" customWidth="1"/>
    <col min="2" max="2" width="47.44140625" style="9" customWidth="1"/>
    <col min="3" max="3" width="7.5546875" style="10" bestFit="1" customWidth="1"/>
    <col min="4" max="4" width="4.44140625" style="10" bestFit="1" customWidth="1"/>
    <col min="5" max="5" width="14.5546875" style="8" customWidth="1"/>
    <col min="6" max="6" width="16.88671875" style="9" customWidth="1"/>
    <col min="7" max="16384" width="9.109375" style="6"/>
  </cols>
  <sheetData>
    <row r="1" spans="1:115" s="18" customFormat="1" ht="38.25" customHeight="1" x14ac:dyDescent="0.3">
      <c r="A1" s="106" t="s">
        <v>396</v>
      </c>
      <c r="B1" s="106"/>
      <c r="C1" s="106"/>
      <c r="D1" s="106"/>
      <c r="E1" s="106"/>
      <c r="F1" s="106"/>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row>
    <row r="2" spans="1:115" s="19" customFormat="1" x14ac:dyDescent="0.3">
      <c r="A2" s="108" t="s">
        <v>5</v>
      </c>
      <c r="B2" s="108"/>
      <c r="C2" s="107" t="s">
        <v>136</v>
      </c>
      <c r="D2" s="107"/>
      <c r="E2" s="107"/>
      <c r="F2" s="107"/>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row>
    <row r="3" spans="1:115" s="19" customFormat="1" x14ac:dyDescent="0.3">
      <c r="A3" s="108" t="s">
        <v>6</v>
      </c>
      <c r="B3" s="108"/>
      <c r="C3" s="107" t="s">
        <v>93</v>
      </c>
      <c r="D3" s="107"/>
      <c r="E3" s="107"/>
      <c r="F3" s="107"/>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row>
    <row r="4" spans="1:115" s="19" customFormat="1" x14ac:dyDescent="0.3">
      <c r="A4" s="108" t="s">
        <v>7</v>
      </c>
      <c r="B4" s="108"/>
      <c r="C4" s="107" t="s">
        <v>137</v>
      </c>
      <c r="D4" s="107"/>
      <c r="E4" s="107"/>
      <c r="F4" s="107"/>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row>
    <row r="5" spans="1:115" ht="15.6" customHeight="1" x14ac:dyDescent="0.3">
      <c r="A5" s="111" t="s">
        <v>1</v>
      </c>
      <c r="B5" s="111" t="s">
        <v>15</v>
      </c>
      <c r="C5" s="111" t="s">
        <v>0</v>
      </c>
      <c r="D5" s="111" t="s">
        <v>2</v>
      </c>
      <c r="E5" s="111" t="s">
        <v>390</v>
      </c>
      <c r="F5" s="111" t="s">
        <v>391</v>
      </c>
    </row>
    <row r="6" spans="1:115" ht="38.25" customHeight="1" x14ac:dyDescent="0.3">
      <c r="A6" s="109"/>
      <c r="B6" s="109"/>
      <c r="C6" s="111"/>
      <c r="D6" s="111"/>
      <c r="E6" s="111"/>
      <c r="F6" s="111"/>
    </row>
    <row r="7" spans="1:115" ht="22.5" customHeight="1" x14ac:dyDescent="0.3">
      <c r="A7" s="2">
        <v>1</v>
      </c>
      <c r="B7" s="17" t="s">
        <v>40</v>
      </c>
      <c r="C7" s="2" t="s">
        <v>16</v>
      </c>
      <c r="D7" s="2">
        <v>1</v>
      </c>
      <c r="E7" s="79"/>
      <c r="F7" s="82">
        <f>D7*E7</f>
        <v>0</v>
      </c>
    </row>
    <row r="8" spans="1:115" ht="20.25" customHeight="1" x14ac:dyDescent="0.3">
      <c r="A8" s="2">
        <v>2</v>
      </c>
      <c r="B8" s="17" t="s">
        <v>42</v>
      </c>
      <c r="C8" s="2" t="s">
        <v>28</v>
      </c>
      <c r="D8" s="2">
        <v>1</v>
      </c>
      <c r="E8" s="79"/>
      <c r="F8" s="82">
        <f t="shared" ref="F8:F9" si="0">D8*E8</f>
        <v>0</v>
      </c>
    </row>
    <row r="9" spans="1:115" ht="22.5" customHeight="1" x14ac:dyDescent="0.3">
      <c r="A9" s="2">
        <v>3</v>
      </c>
      <c r="B9" s="17" t="s">
        <v>43</v>
      </c>
      <c r="C9" s="2" t="s">
        <v>28</v>
      </c>
      <c r="D9" s="2">
        <v>1</v>
      </c>
      <c r="E9" s="79"/>
      <c r="F9" s="82">
        <f t="shared" si="0"/>
        <v>0</v>
      </c>
    </row>
    <row r="10" spans="1:115" ht="17.25" customHeight="1" x14ac:dyDescent="0.3">
      <c r="A10" s="2">
        <v>4</v>
      </c>
      <c r="B10" s="17" t="s">
        <v>41</v>
      </c>
      <c r="C10" s="2" t="s">
        <v>16</v>
      </c>
      <c r="D10" s="2">
        <v>1</v>
      </c>
      <c r="E10" s="79"/>
      <c r="F10" s="82">
        <f>D10*E10</f>
        <v>0</v>
      </c>
    </row>
    <row r="11" spans="1:115" ht="22.5" customHeight="1" x14ac:dyDescent="0.3">
      <c r="A11" s="2">
        <v>5</v>
      </c>
      <c r="B11" s="17" t="s">
        <v>74</v>
      </c>
      <c r="C11" s="20" t="s">
        <v>399</v>
      </c>
      <c r="D11" s="20">
        <v>1</v>
      </c>
      <c r="E11" s="79"/>
      <c r="F11" s="82">
        <f t="shared" ref="F11:F12" si="1">D11*E11</f>
        <v>0</v>
      </c>
    </row>
    <row r="12" spans="1:115" ht="30.75" customHeight="1" x14ac:dyDescent="0.3">
      <c r="A12" s="2">
        <v>6</v>
      </c>
      <c r="B12" s="17" t="s">
        <v>37</v>
      </c>
      <c r="C12" s="20" t="s">
        <v>400</v>
      </c>
      <c r="D12" s="20">
        <v>1</v>
      </c>
      <c r="E12" s="79"/>
      <c r="F12" s="82">
        <f t="shared" si="1"/>
        <v>0</v>
      </c>
    </row>
    <row r="13" spans="1:115" ht="30.75" customHeight="1" x14ac:dyDescent="0.3">
      <c r="A13" s="127" t="s">
        <v>395</v>
      </c>
      <c r="B13" s="128"/>
      <c r="C13" s="128"/>
      <c r="D13" s="129"/>
      <c r="E13" s="82"/>
      <c r="F13" s="82">
        <f>SUM(F7:F12)</f>
        <v>0</v>
      </c>
    </row>
    <row r="14" spans="1:115" x14ac:dyDescent="0.3">
      <c r="A14" s="5" t="s">
        <v>11</v>
      </c>
      <c r="B14" s="126"/>
      <c r="C14" s="126"/>
      <c r="D14" s="126"/>
      <c r="E14" s="126"/>
      <c r="F14" s="126"/>
    </row>
    <row r="15" spans="1:115" ht="52.5" customHeight="1" x14ac:dyDescent="0.3">
      <c r="A15" s="4">
        <v>1</v>
      </c>
      <c r="B15" s="86" t="s">
        <v>133</v>
      </c>
      <c r="C15" s="86"/>
      <c r="D15" s="86"/>
      <c r="E15" s="86"/>
      <c r="F15" s="86"/>
    </row>
  </sheetData>
  <mergeCells count="16">
    <mergeCell ref="A1:F1"/>
    <mergeCell ref="A13:D13"/>
    <mergeCell ref="A4:B4"/>
    <mergeCell ref="C4:F4"/>
    <mergeCell ref="A2:B2"/>
    <mergeCell ref="C2:F2"/>
    <mergeCell ref="A3:B3"/>
    <mergeCell ref="C3:F3"/>
    <mergeCell ref="B15:F15"/>
    <mergeCell ref="B14:F14"/>
    <mergeCell ref="A5:A6"/>
    <mergeCell ref="B5:B6"/>
    <mergeCell ref="C5:C6"/>
    <mergeCell ref="D5:D6"/>
    <mergeCell ref="E5:E6"/>
    <mergeCell ref="F5:F6"/>
  </mergeCells>
  <conditionalFormatting sqref="E7:E12">
    <cfRule type="containsBlanks" dxfId="1" priority="1">
      <formula>LEN(TRIM(E7))=0</formula>
    </cfRule>
  </conditionalFormatting>
  <printOptions horizontalCentered="1"/>
  <pageMargins left="0.23622047244094491" right="0.23622047244094491" top="0.74803149606299213" bottom="0.74803149606299213" header="0.31496062992125984" footer="0.31496062992125984"/>
  <pageSetup paperSize="9" scale="1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36"/>
  <sheetViews>
    <sheetView topLeftCell="A22" zoomScaleNormal="100" zoomScaleSheetLayoutView="100" zoomScalePageLayoutView="40" workbookViewId="0">
      <selection activeCell="B46" sqref="B46"/>
    </sheetView>
  </sheetViews>
  <sheetFormatPr defaultColWidth="9.109375" defaultRowHeight="14.4" x14ac:dyDescent="0.3"/>
  <cols>
    <col min="1" max="1" width="10.44140625" style="31" customWidth="1"/>
    <col min="2" max="2" width="59.109375" style="31" customWidth="1"/>
    <col min="3" max="3" width="23.44140625" style="31" customWidth="1"/>
    <col min="4" max="4" width="19.33203125" style="31" customWidth="1"/>
  </cols>
  <sheetData>
    <row r="1" spans="1:4" ht="45.75" customHeight="1" x14ac:dyDescent="0.3">
      <c r="A1" s="130" t="s">
        <v>397</v>
      </c>
      <c r="B1" s="130"/>
      <c r="C1" s="130"/>
      <c r="D1" s="130"/>
    </row>
    <row r="2" spans="1:4" ht="18.75" customHeight="1" x14ac:dyDescent="0.3">
      <c r="A2" s="108" t="s">
        <v>5</v>
      </c>
      <c r="B2" s="108"/>
      <c r="C2" s="107" t="s">
        <v>136</v>
      </c>
      <c r="D2" s="107"/>
    </row>
    <row r="3" spans="1:4" ht="18.75" customHeight="1" x14ac:dyDescent="0.3">
      <c r="A3" s="108" t="s">
        <v>6</v>
      </c>
      <c r="B3" s="108"/>
      <c r="C3" s="107" t="s">
        <v>93</v>
      </c>
      <c r="D3" s="107"/>
    </row>
    <row r="4" spans="1:4" ht="18.75" customHeight="1" x14ac:dyDescent="0.3">
      <c r="A4" s="108" t="s">
        <v>7</v>
      </c>
      <c r="B4" s="108"/>
      <c r="C4" s="107" t="s">
        <v>137</v>
      </c>
      <c r="D4" s="107"/>
    </row>
    <row r="5" spans="1:4" ht="15" customHeight="1" x14ac:dyDescent="0.3">
      <c r="A5" s="130" t="s">
        <v>8</v>
      </c>
      <c r="B5" s="130" t="s">
        <v>9</v>
      </c>
      <c r="C5" s="111" t="s">
        <v>13</v>
      </c>
      <c r="D5" s="111" t="s">
        <v>391</v>
      </c>
    </row>
    <row r="6" spans="1:4" ht="27" customHeight="1" x14ac:dyDescent="0.3">
      <c r="A6" s="130"/>
      <c r="B6" s="130"/>
      <c r="C6" s="111"/>
      <c r="D6" s="111"/>
    </row>
    <row r="7" spans="1:4" x14ac:dyDescent="0.3">
      <c r="A7" s="43" t="s">
        <v>258</v>
      </c>
      <c r="B7" s="43" t="s">
        <v>259</v>
      </c>
      <c r="C7" s="44"/>
      <c r="D7" s="4"/>
    </row>
    <row r="8" spans="1:4" x14ac:dyDescent="0.3">
      <c r="A8" s="43" t="s">
        <v>260</v>
      </c>
      <c r="B8" s="43" t="s">
        <v>261</v>
      </c>
      <c r="C8" s="43" t="s">
        <v>262</v>
      </c>
      <c r="D8" s="83"/>
    </row>
    <row r="9" spans="1:4" x14ac:dyDescent="0.3">
      <c r="A9" s="43" t="s">
        <v>263</v>
      </c>
      <c r="B9" s="43" t="s">
        <v>264</v>
      </c>
      <c r="C9" s="43" t="s">
        <v>262</v>
      </c>
      <c r="D9" s="83"/>
    </row>
    <row r="10" spans="1:4" x14ac:dyDescent="0.3">
      <c r="A10" s="43" t="s">
        <v>265</v>
      </c>
      <c r="B10" s="43" t="s">
        <v>266</v>
      </c>
      <c r="C10" s="43" t="s">
        <v>267</v>
      </c>
      <c r="D10" s="83"/>
    </row>
    <row r="11" spans="1:4" x14ac:dyDescent="0.3">
      <c r="A11" s="43" t="s">
        <v>268</v>
      </c>
      <c r="B11" s="43" t="s">
        <v>269</v>
      </c>
      <c r="C11" s="43" t="s">
        <v>262</v>
      </c>
      <c r="D11" s="83"/>
    </row>
    <row r="12" spans="1:4" x14ac:dyDescent="0.3">
      <c r="A12" s="43" t="s">
        <v>270</v>
      </c>
      <c r="B12" s="43" t="s">
        <v>271</v>
      </c>
      <c r="C12" s="44" t="s">
        <v>272</v>
      </c>
      <c r="D12" s="44" t="s">
        <v>272</v>
      </c>
    </row>
    <row r="13" spans="1:4" x14ac:dyDescent="0.3">
      <c r="A13" s="43" t="s">
        <v>273</v>
      </c>
      <c r="B13" s="43" t="s">
        <v>274</v>
      </c>
      <c r="C13" s="43" t="s">
        <v>262</v>
      </c>
      <c r="D13" s="83"/>
    </row>
    <row r="14" spans="1:4" x14ac:dyDescent="0.3">
      <c r="A14" s="43" t="s">
        <v>275</v>
      </c>
      <c r="B14" s="43" t="s">
        <v>276</v>
      </c>
      <c r="C14" s="43" t="s">
        <v>262</v>
      </c>
      <c r="D14" s="83"/>
    </row>
    <row r="15" spans="1:4" x14ac:dyDescent="0.3">
      <c r="A15" s="43" t="s">
        <v>277</v>
      </c>
      <c r="B15" s="43" t="s">
        <v>278</v>
      </c>
      <c r="C15" s="43" t="s">
        <v>279</v>
      </c>
      <c r="D15" s="83"/>
    </row>
    <row r="16" spans="1:4" x14ac:dyDescent="0.3">
      <c r="A16" s="43" t="s">
        <v>280</v>
      </c>
      <c r="B16" s="43" t="s">
        <v>281</v>
      </c>
      <c r="C16" s="44" t="s">
        <v>272</v>
      </c>
      <c r="D16" s="44" t="s">
        <v>272</v>
      </c>
    </row>
    <row r="17" spans="1:4" x14ac:dyDescent="0.3">
      <c r="A17" s="43" t="s">
        <v>282</v>
      </c>
      <c r="B17" s="43" t="s">
        <v>283</v>
      </c>
      <c r="C17" s="43" t="s">
        <v>284</v>
      </c>
      <c r="D17" s="83"/>
    </row>
    <row r="18" spans="1:4" x14ac:dyDescent="0.3">
      <c r="A18" s="43" t="s">
        <v>285</v>
      </c>
      <c r="B18" s="43" t="s">
        <v>286</v>
      </c>
      <c r="C18" s="43" t="s">
        <v>262</v>
      </c>
      <c r="D18" s="83"/>
    </row>
    <row r="19" spans="1:4" x14ac:dyDescent="0.3">
      <c r="A19" s="43" t="s">
        <v>287</v>
      </c>
      <c r="B19" s="43" t="s">
        <v>288</v>
      </c>
      <c r="C19" s="43" t="s">
        <v>262</v>
      </c>
      <c r="D19" s="83"/>
    </row>
    <row r="20" spans="1:4" x14ac:dyDescent="0.3">
      <c r="A20" s="43" t="s">
        <v>289</v>
      </c>
      <c r="B20" s="43" t="s">
        <v>290</v>
      </c>
      <c r="C20" s="43" t="s">
        <v>291</v>
      </c>
      <c r="D20" s="83"/>
    </row>
    <row r="21" spans="1:4" x14ac:dyDescent="0.3">
      <c r="A21" s="43" t="s">
        <v>292</v>
      </c>
      <c r="B21" s="43" t="s">
        <v>293</v>
      </c>
      <c r="C21" s="44" t="s">
        <v>272</v>
      </c>
      <c r="D21" s="44" t="s">
        <v>272</v>
      </c>
    </row>
    <row r="22" spans="1:4" x14ac:dyDescent="0.3">
      <c r="A22" s="43" t="s">
        <v>294</v>
      </c>
      <c r="B22" s="43" t="s">
        <v>295</v>
      </c>
      <c r="C22" s="43" t="s">
        <v>296</v>
      </c>
      <c r="D22" s="83"/>
    </row>
    <row r="23" spans="1:4" x14ac:dyDescent="0.3">
      <c r="A23" s="43" t="s">
        <v>297</v>
      </c>
      <c r="B23" s="43" t="s">
        <v>298</v>
      </c>
      <c r="C23" s="43" t="s">
        <v>267</v>
      </c>
      <c r="D23" s="83"/>
    </row>
    <row r="24" spans="1:4" x14ac:dyDescent="0.3">
      <c r="A24" s="43" t="s">
        <v>299</v>
      </c>
      <c r="B24" s="43" t="s">
        <v>300</v>
      </c>
      <c r="C24" s="43" t="s">
        <v>262</v>
      </c>
      <c r="D24" s="83"/>
    </row>
    <row r="25" spans="1:4" x14ac:dyDescent="0.3">
      <c r="A25" s="43" t="s">
        <v>301</v>
      </c>
      <c r="B25" s="43" t="s">
        <v>302</v>
      </c>
      <c r="C25" s="43" t="s">
        <v>262</v>
      </c>
      <c r="D25" s="83"/>
    </row>
    <row r="26" spans="1:4" x14ac:dyDescent="0.3">
      <c r="A26" s="43">
        <v>5</v>
      </c>
      <c r="B26" s="45" t="s">
        <v>357</v>
      </c>
      <c r="C26" s="43"/>
      <c r="D26" s="43"/>
    </row>
    <row r="27" spans="1:4" x14ac:dyDescent="0.3">
      <c r="A27" s="43">
        <v>5.0999999999999996</v>
      </c>
      <c r="B27" s="43" t="s">
        <v>358</v>
      </c>
      <c r="C27" s="43" t="s">
        <v>359</v>
      </c>
      <c r="D27" s="83"/>
    </row>
    <row r="28" spans="1:4" x14ac:dyDescent="0.3">
      <c r="A28" s="43">
        <v>5.2</v>
      </c>
      <c r="B28" s="43" t="s">
        <v>360</v>
      </c>
      <c r="C28" s="43" t="s">
        <v>361</v>
      </c>
      <c r="D28" s="83"/>
    </row>
    <row r="29" spans="1:4" x14ac:dyDescent="0.3">
      <c r="A29" s="43">
        <v>5.3</v>
      </c>
      <c r="B29" s="43" t="s">
        <v>362</v>
      </c>
      <c r="C29" s="43" t="s">
        <v>363</v>
      </c>
      <c r="D29" s="83"/>
    </row>
    <row r="30" spans="1:4" x14ac:dyDescent="0.3">
      <c r="A30" s="43">
        <v>5.4</v>
      </c>
      <c r="B30" s="43" t="s">
        <v>364</v>
      </c>
      <c r="C30" s="43" t="s">
        <v>365</v>
      </c>
      <c r="D30" s="83"/>
    </row>
    <row r="31" spans="1:4" x14ac:dyDescent="0.3">
      <c r="A31" s="43">
        <v>5.5</v>
      </c>
      <c r="B31" s="43" t="s">
        <v>366</v>
      </c>
      <c r="C31" s="43" t="s">
        <v>367</v>
      </c>
      <c r="D31" s="83"/>
    </row>
    <row r="32" spans="1:4" x14ac:dyDescent="0.3">
      <c r="A32" s="43">
        <v>5.6</v>
      </c>
      <c r="B32" s="43" t="s">
        <v>368</v>
      </c>
      <c r="C32" s="43" t="s">
        <v>369</v>
      </c>
      <c r="D32" s="83"/>
    </row>
    <row r="33" spans="1:4" ht="43.5" customHeight="1" x14ac:dyDescent="0.3">
      <c r="A33" s="43">
        <v>6</v>
      </c>
      <c r="B33" s="43" t="s">
        <v>303</v>
      </c>
      <c r="C33" s="44" t="s">
        <v>272</v>
      </c>
      <c r="D33" s="44" t="s">
        <v>272</v>
      </c>
    </row>
    <row r="34" spans="1:4" ht="35.25" customHeight="1" x14ac:dyDescent="0.3">
      <c r="A34" s="43">
        <v>6.1</v>
      </c>
      <c r="B34" s="43" t="s">
        <v>304</v>
      </c>
      <c r="C34" s="43" t="s">
        <v>305</v>
      </c>
      <c r="D34" s="83"/>
    </row>
    <row r="35" spans="1:4" ht="43.5" customHeight="1" x14ac:dyDescent="0.3">
      <c r="A35" s="43">
        <v>7</v>
      </c>
      <c r="B35" s="43" t="s">
        <v>356</v>
      </c>
      <c r="C35" s="43" t="s">
        <v>306</v>
      </c>
      <c r="D35" s="83"/>
    </row>
    <row r="36" spans="1:4" x14ac:dyDescent="0.3">
      <c r="A36" s="43">
        <v>8</v>
      </c>
      <c r="B36" s="43" t="s">
        <v>307</v>
      </c>
      <c r="C36" s="44" t="s">
        <v>272</v>
      </c>
      <c r="D36" s="44" t="s">
        <v>272</v>
      </c>
    </row>
    <row r="37" spans="1:4" x14ac:dyDescent="0.3">
      <c r="A37" s="43">
        <v>8.1</v>
      </c>
      <c r="B37" s="43" t="s">
        <v>308</v>
      </c>
      <c r="C37" s="44" t="s">
        <v>272</v>
      </c>
      <c r="D37" s="44" t="s">
        <v>272</v>
      </c>
    </row>
    <row r="38" spans="1:4" ht="27.6" x14ac:dyDescent="0.3">
      <c r="A38" s="43" t="s">
        <v>370</v>
      </c>
      <c r="B38" s="43" t="s">
        <v>309</v>
      </c>
      <c r="C38" s="43" t="s">
        <v>310</v>
      </c>
      <c r="D38" s="83"/>
    </row>
    <row r="39" spans="1:4" x14ac:dyDescent="0.3">
      <c r="A39" s="43">
        <v>8.1999999999999993</v>
      </c>
      <c r="B39" s="43" t="s">
        <v>311</v>
      </c>
      <c r="C39" s="44" t="s">
        <v>272</v>
      </c>
      <c r="D39" s="44" t="s">
        <v>272</v>
      </c>
    </row>
    <row r="40" spans="1:4" x14ac:dyDescent="0.3">
      <c r="A40" s="43" t="s">
        <v>371</v>
      </c>
      <c r="B40" s="43" t="s">
        <v>312</v>
      </c>
      <c r="C40" s="43" t="s">
        <v>313</v>
      </c>
      <c r="D40" s="83"/>
    </row>
    <row r="41" spans="1:4" ht="27.6" x14ac:dyDescent="0.3">
      <c r="A41" s="43" t="s">
        <v>372</v>
      </c>
      <c r="B41" s="43" t="s">
        <v>314</v>
      </c>
      <c r="C41" s="43" t="s">
        <v>315</v>
      </c>
      <c r="D41" s="83"/>
    </row>
    <row r="42" spans="1:4" ht="41.4" x14ac:dyDescent="0.3">
      <c r="A42" s="43">
        <v>8.3000000000000007</v>
      </c>
      <c r="B42" s="43" t="s">
        <v>316</v>
      </c>
      <c r="C42" s="43" t="s">
        <v>317</v>
      </c>
      <c r="D42" s="83"/>
    </row>
    <row r="43" spans="1:4" x14ac:dyDescent="0.3">
      <c r="A43" s="43">
        <v>8.4</v>
      </c>
      <c r="B43" s="43" t="s">
        <v>318</v>
      </c>
      <c r="C43" s="43" t="s">
        <v>267</v>
      </c>
      <c r="D43" s="83"/>
    </row>
    <row r="44" spans="1:4" x14ac:dyDescent="0.3">
      <c r="A44" s="43">
        <v>8.5</v>
      </c>
      <c r="B44" s="43" t="s">
        <v>319</v>
      </c>
      <c r="C44" s="43" t="s">
        <v>267</v>
      </c>
      <c r="D44" s="83"/>
    </row>
    <row r="45" spans="1:4" ht="60" customHeight="1" x14ac:dyDescent="0.3">
      <c r="A45" s="43">
        <v>8.6</v>
      </c>
      <c r="B45" s="43" t="s">
        <v>320</v>
      </c>
      <c r="C45" s="43" t="s">
        <v>321</v>
      </c>
      <c r="D45" s="83"/>
    </row>
    <row r="46" spans="1:4" x14ac:dyDescent="0.3">
      <c r="A46" s="43">
        <v>9</v>
      </c>
      <c r="B46" s="43" t="s">
        <v>322</v>
      </c>
      <c r="C46" s="44" t="s">
        <v>272</v>
      </c>
      <c r="D46" s="44" t="s">
        <v>272</v>
      </c>
    </row>
    <row r="47" spans="1:4" x14ac:dyDescent="0.3">
      <c r="A47" s="43">
        <v>9.1</v>
      </c>
      <c r="B47" s="43" t="s">
        <v>323</v>
      </c>
      <c r="C47" s="43" t="s">
        <v>324</v>
      </c>
      <c r="D47" s="83"/>
    </row>
    <row r="48" spans="1:4" x14ac:dyDescent="0.3">
      <c r="A48" s="43">
        <v>9.1999999999999993</v>
      </c>
      <c r="B48" s="43" t="s">
        <v>325</v>
      </c>
      <c r="C48" s="43" t="s">
        <v>324</v>
      </c>
      <c r="D48" s="83"/>
    </row>
    <row r="49" spans="1:4" x14ac:dyDescent="0.3">
      <c r="A49" s="43">
        <v>9.3000000000000007</v>
      </c>
      <c r="B49" s="43" t="s">
        <v>326</v>
      </c>
      <c r="C49" s="43" t="s">
        <v>324</v>
      </c>
      <c r="D49" s="83"/>
    </row>
    <row r="50" spans="1:4" x14ac:dyDescent="0.3">
      <c r="A50" s="43">
        <v>9.4</v>
      </c>
      <c r="B50" s="43" t="s">
        <v>327</v>
      </c>
      <c r="C50" s="43" t="s">
        <v>328</v>
      </c>
      <c r="D50" s="83"/>
    </row>
    <row r="51" spans="1:4" x14ac:dyDescent="0.3">
      <c r="A51" s="43">
        <v>9.5</v>
      </c>
      <c r="B51" s="43" t="s">
        <v>329</v>
      </c>
      <c r="C51" s="43" t="s">
        <v>262</v>
      </c>
      <c r="D51" s="83"/>
    </row>
    <row r="52" spans="1:4" ht="15.6" x14ac:dyDescent="0.3">
      <c r="A52" s="32"/>
      <c r="B52" s="33" t="s">
        <v>25</v>
      </c>
      <c r="C52" s="32"/>
      <c r="D52" s="85">
        <f>SUM(D8:D51)</f>
        <v>0</v>
      </c>
    </row>
    <row r="53" spans="1:4" ht="18.75" customHeight="1" x14ac:dyDescent="0.3">
      <c r="A53" s="30" t="s">
        <v>24</v>
      </c>
      <c r="B53" s="30"/>
      <c r="C53" s="30"/>
      <c r="D53" s="30"/>
    </row>
    <row r="54" spans="1:4" ht="44.25" customHeight="1" x14ac:dyDescent="0.3">
      <c r="A54" s="1" t="s">
        <v>75</v>
      </c>
      <c r="B54" s="131" t="s">
        <v>121</v>
      </c>
      <c r="C54" s="131"/>
      <c r="D54" s="131"/>
    </row>
    <row r="55" spans="1:4" ht="27.75" customHeight="1" x14ac:dyDescent="0.3">
      <c r="A55" s="1" t="s">
        <v>78</v>
      </c>
      <c r="B55" s="131" t="s">
        <v>127</v>
      </c>
      <c r="C55" s="131"/>
      <c r="D55" s="131"/>
    </row>
    <row r="56" spans="1:4" ht="52.5" customHeight="1" x14ac:dyDescent="0.3">
      <c r="A56" s="1" t="s">
        <v>76</v>
      </c>
      <c r="B56" s="131" t="s">
        <v>77</v>
      </c>
      <c r="C56" s="131"/>
      <c r="D56" s="131"/>
    </row>
    <row r="57" spans="1:4" ht="46.5" customHeight="1" x14ac:dyDescent="0.3">
      <c r="A57" s="1" t="s">
        <v>79</v>
      </c>
      <c r="B57" s="131" t="s">
        <v>123</v>
      </c>
      <c r="C57" s="131"/>
      <c r="D57" s="131"/>
    </row>
    <row r="58" spans="1:4" ht="36.75" customHeight="1" x14ac:dyDescent="0.3">
      <c r="A58" s="1" t="s">
        <v>80</v>
      </c>
      <c r="B58" s="131" t="s">
        <v>122</v>
      </c>
      <c r="C58" s="131"/>
      <c r="D58" s="131"/>
    </row>
    <row r="59" spans="1:4" ht="46.5" customHeight="1" x14ac:dyDescent="0.3">
      <c r="A59" s="1" t="s">
        <v>125</v>
      </c>
      <c r="B59" s="131" t="s">
        <v>81</v>
      </c>
      <c r="C59" s="131"/>
      <c r="D59" s="131"/>
    </row>
    <row r="60" spans="1:4" ht="46.5" customHeight="1" x14ac:dyDescent="0.3">
      <c r="A60" s="1" t="s">
        <v>126</v>
      </c>
      <c r="B60" s="131" t="s">
        <v>124</v>
      </c>
      <c r="C60" s="131"/>
      <c r="D60" s="131"/>
    </row>
    <row r="61" spans="1:4" x14ac:dyDescent="0.3">
      <c r="A61"/>
      <c r="B61"/>
      <c r="C61"/>
      <c r="D61"/>
    </row>
    <row r="62" spans="1:4" x14ac:dyDescent="0.3">
      <c r="A62"/>
      <c r="B62"/>
      <c r="C62"/>
      <c r="D62"/>
    </row>
    <row r="63" spans="1:4" x14ac:dyDescent="0.3">
      <c r="A63"/>
      <c r="B63"/>
      <c r="C63"/>
      <c r="D63"/>
    </row>
    <row r="64" spans="1:4" x14ac:dyDescent="0.3">
      <c r="A64"/>
      <c r="B64"/>
      <c r="C64"/>
      <c r="D64"/>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sheetData>
  <autoFilter ref="A7:D60" xr:uid="{00000000-0009-0000-0000-000004000000}"/>
  <mergeCells count="18">
    <mergeCell ref="B59:D59"/>
    <mergeCell ref="B60:D60"/>
    <mergeCell ref="C5:C6"/>
    <mergeCell ref="B54:D54"/>
    <mergeCell ref="B55:D55"/>
    <mergeCell ref="B56:D56"/>
    <mergeCell ref="B57:D57"/>
    <mergeCell ref="B58:D58"/>
    <mergeCell ref="D5:D6"/>
    <mergeCell ref="A5:A6"/>
    <mergeCell ref="B5:B6"/>
    <mergeCell ref="A1:D1"/>
    <mergeCell ref="A2:B2"/>
    <mergeCell ref="C2:D2"/>
    <mergeCell ref="A3:B3"/>
    <mergeCell ref="C3:D3"/>
    <mergeCell ref="A4:B4"/>
    <mergeCell ref="C4:D4"/>
  </mergeCells>
  <conditionalFormatting sqref="D8:D11 D13:D15 D17:D20 D22:D25 D27:D32 D34:D35 D38 D40:D45 D47:D51">
    <cfRule type="containsBlanks" dxfId="0" priority="1">
      <formula>LEN(TRIM(D8))=0</formula>
    </cfRule>
  </conditionalFormatting>
  <printOptions horizontalCentered="1"/>
  <pageMargins left="0.23622047244094491" right="0.23622047244094491" top="0.74803149606299213" bottom="0.74803149606299213" header="0.31496062992125984" footer="0.31496062992125984"/>
  <pageSetup paperSize="9" scale="10" fitToHeight="6" orientation="portrait" r:id="rId1"/>
  <rowBreaks count="1" manualBreakCount="1">
    <brk id="6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MAIN SHEET</vt:lpstr>
      <vt:lpstr>ANNEXURE-I</vt:lpstr>
      <vt:lpstr>APPENDIX-A</vt:lpstr>
      <vt:lpstr>APPENDIX-B</vt:lpstr>
      <vt:lpstr>ANNEXURE-II</vt:lpstr>
      <vt:lpstr>'ANNEXURE-I'!Print_Area</vt:lpstr>
      <vt:lpstr>'ANNEXURE-II'!Print_Area</vt:lpstr>
      <vt:lpstr>'APPENDIX-A'!Print_Area</vt:lpstr>
      <vt:lpstr>'APPENDIX-B'!Print_Area</vt:lpstr>
      <vt:lpstr>'MAIN SHEET'!Print_Area</vt:lpstr>
      <vt:lpstr>'ANNEXURE-I'!Print_Titles</vt:lpstr>
      <vt:lpstr>'ANNEXURE-II'!Print_Titles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6074537</dc:creator>
  <cp:lastModifiedBy>sanje</cp:lastModifiedBy>
  <cp:lastPrinted>2023-04-21T08:21:13Z</cp:lastPrinted>
  <dcterms:created xsi:type="dcterms:W3CDTF">2009-08-25T03:56:28Z</dcterms:created>
  <dcterms:modified xsi:type="dcterms:W3CDTF">2023-05-10T14:32:42Z</dcterms:modified>
</cp:coreProperties>
</file>