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C:\Users\6005217.BHEL\Desktop\PROJECT 2021\BOP\ORDERING PACKAGE\TALCHER\VENTILATION SYSTEM\NIT\"/>
    </mc:Choice>
  </mc:AlternateContent>
  <xr:revisionPtr revIDLastSave="0" documentId="13_ncr:1_{9958D7AD-6039-4B90-82F7-3980EC9212CD}" xr6:coauthVersionLast="36" xr6:coauthVersionMax="36" xr10:uidLastSave="{00000000-0000-0000-0000-000000000000}"/>
  <bookViews>
    <workbookView xWindow="0" yWindow="0" windowWidth="10110" windowHeight="6750" tabRatio="645" xr2:uid="{00000000-000D-0000-FFFF-FFFF00000000}"/>
  </bookViews>
  <sheets>
    <sheet name="MAIN SHEET" sheetId="2" r:id="rId1"/>
    <sheet name="ANNEXURE-I" sheetId="1" r:id="rId2"/>
    <sheet name="APPENDIX-A" sheetId="3" r:id="rId3"/>
    <sheet name="APPENDIX-B" sheetId="4" r:id="rId4"/>
    <sheet name="ANNEXURE-II" sheetId="6" r:id="rId5"/>
  </sheets>
  <definedNames>
    <definedName name="_xlnm._FilterDatabase" localSheetId="1" hidden="1">'ANNEXURE-I'!$A$8:$H$81</definedName>
    <definedName name="_xlnm._FilterDatabase" localSheetId="4" hidden="1">'ANNEXURE-II'!$A$7:$D$51</definedName>
    <definedName name="_xlnm.Print_Area" localSheetId="1">'ANNEXURE-I'!$A$1:$H$87</definedName>
    <definedName name="_xlnm.Print_Area" localSheetId="4">'ANNEXURE-II'!$A$1:$D$51</definedName>
    <definedName name="_xlnm.Print_Area" localSheetId="2">'APPENDIX-A'!$A$1:$F$29</definedName>
    <definedName name="_xlnm.Print_Area" localSheetId="3">'APPENDIX-B'!$A$1:$F$13</definedName>
    <definedName name="_xlnm.Print_Area" localSheetId="0">'MAIN SHEET'!$A$1:$N$15</definedName>
    <definedName name="_xlnm.Print_Titles" localSheetId="1">'ANNEXURE-I'!$5:$6</definedName>
    <definedName name="_xlnm.Print_Titles" localSheetId="4">'ANNEXURE-II'!$5:$6</definedName>
  </definedNames>
  <calcPr calcId="191029"/>
</workbook>
</file>

<file path=xl/calcChain.xml><?xml version="1.0" encoding="utf-8"?>
<calcChain xmlns="http://schemas.openxmlformats.org/spreadsheetml/2006/main">
  <c r="E80" i="1" l="1"/>
  <c r="E79" i="1"/>
  <c r="D43" i="6" l="1"/>
  <c r="F59" i="1"/>
  <c r="F10" i="4"/>
  <c r="F9" i="4"/>
  <c r="F8" i="4"/>
  <c r="F7" i="4"/>
  <c r="F25" i="3"/>
  <c r="F24" i="3"/>
  <c r="F23" i="3"/>
  <c r="F22" i="3"/>
  <c r="F21" i="3"/>
  <c r="F20" i="3"/>
  <c r="F19" i="3"/>
  <c r="F18" i="3"/>
  <c r="F17" i="3"/>
  <c r="F16" i="3"/>
  <c r="F15" i="3"/>
  <c r="F14" i="3"/>
  <c r="F13" i="3"/>
  <c r="F12" i="3"/>
  <c r="F11" i="3"/>
  <c r="F10" i="3"/>
  <c r="F9" i="3"/>
  <c r="F8" i="3"/>
  <c r="F7" i="3"/>
  <c r="H81" i="1"/>
  <c r="H80" i="1"/>
  <c r="H79" i="1"/>
  <c r="H78" i="1"/>
  <c r="H77" i="1"/>
  <c r="H76" i="1"/>
  <c r="H75" i="1"/>
  <c r="H74" i="1"/>
  <c r="H73" i="1"/>
  <c r="H72" i="1"/>
  <c r="H71" i="1"/>
  <c r="H70" i="1"/>
  <c r="H69" i="1"/>
  <c r="H68" i="1"/>
  <c r="H67" i="1"/>
  <c r="H65" i="1"/>
  <c r="H64" i="1"/>
  <c r="H63" i="1"/>
  <c r="H62" i="1"/>
  <c r="H61" i="1"/>
  <c r="H60" i="1"/>
  <c r="H59" i="1"/>
  <c r="H58" i="1"/>
  <c r="H57" i="1"/>
  <c r="H56" i="1"/>
  <c r="H55" i="1"/>
  <c r="H54" i="1"/>
  <c r="H53" i="1"/>
  <c r="H52" i="1"/>
  <c r="H51" i="1"/>
  <c r="H50" i="1"/>
  <c r="H48" i="1"/>
  <c r="H47" i="1"/>
  <c r="H46" i="1"/>
  <c r="H45" i="1"/>
  <c r="H44" i="1"/>
  <c r="H43" i="1"/>
  <c r="H42" i="1"/>
  <c r="H41" i="1"/>
  <c r="H40" i="1"/>
  <c r="H39" i="1"/>
  <c r="H38" i="1"/>
  <c r="H37" i="1"/>
  <c r="H36" i="1"/>
  <c r="H35" i="1"/>
  <c r="H34" i="1"/>
  <c r="H33" i="1"/>
  <c r="H32" i="1"/>
  <c r="H31" i="1"/>
  <c r="H30" i="1"/>
  <c r="H29" i="1"/>
  <c r="H28" i="1"/>
  <c r="H27" i="1"/>
  <c r="H26" i="1"/>
  <c r="H25" i="1"/>
  <c r="H23" i="1"/>
  <c r="H22" i="1"/>
  <c r="H21" i="1"/>
  <c r="H20" i="1"/>
  <c r="H19" i="1"/>
  <c r="H18" i="1"/>
  <c r="H17" i="1"/>
  <c r="H16" i="1"/>
  <c r="H15" i="1"/>
  <c r="H14" i="1"/>
  <c r="H13" i="1"/>
  <c r="H12" i="1"/>
  <c r="H11" i="1"/>
  <c r="H10" i="1"/>
  <c r="H9" i="1"/>
  <c r="H8" i="1"/>
  <c r="F81" i="1"/>
  <c r="F80" i="1"/>
  <c r="F79" i="1"/>
  <c r="F78" i="1"/>
  <c r="F77" i="1"/>
  <c r="F76" i="1"/>
  <c r="F75" i="1"/>
  <c r="F74" i="1"/>
  <c r="F73" i="1"/>
  <c r="F72" i="1"/>
  <c r="F71" i="1"/>
  <c r="F70" i="1"/>
  <c r="F69" i="1"/>
  <c r="F68" i="1"/>
  <c r="F67" i="1"/>
  <c r="F65" i="1"/>
  <c r="F64" i="1"/>
  <c r="F63" i="1"/>
  <c r="F62" i="1"/>
  <c r="F61" i="1"/>
  <c r="F60" i="1"/>
  <c r="F58" i="1"/>
  <c r="F57" i="1"/>
  <c r="F56" i="1"/>
  <c r="F55" i="1"/>
  <c r="F54" i="1"/>
  <c r="F53" i="1"/>
  <c r="F52" i="1"/>
  <c r="F51" i="1"/>
  <c r="F50" i="1"/>
  <c r="F48" i="1"/>
  <c r="F47" i="1"/>
  <c r="F46" i="1"/>
  <c r="F45" i="1"/>
  <c r="F44" i="1"/>
  <c r="F43" i="1"/>
  <c r="F42" i="1"/>
  <c r="F41" i="1"/>
  <c r="F40" i="1"/>
  <c r="F39" i="1"/>
  <c r="F38" i="1"/>
  <c r="F37" i="1"/>
  <c r="F36" i="1"/>
  <c r="F35" i="1"/>
  <c r="F34" i="1"/>
  <c r="F33" i="1"/>
  <c r="F32" i="1"/>
  <c r="F31" i="1"/>
  <c r="F30" i="1"/>
  <c r="F29" i="1"/>
  <c r="F28" i="1"/>
  <c r="F27" i="1"/>
  <c r="F26" i="1"/>
  <c r="F25" i="1"/>
  <c r="F23" i="1"/>
  <c r="F22" i="1"/>
  <c r="F21" i="1"/>
  <c r="F20" i="1"/>
  <c r="F19" i="1"/>
  <c r="F18" i="1"/>
  <c r="F17" i="1"/>
  <c r="F16" i="1"/>
  <c r="F15" i="1"/>
  <c r="F14" i="1"/>
  <c r="F13" i="1"/>
  <c r="F12" i="1"/>
  <c r="F11" i="1"/>
  <c r="F10" i="1"/>
  <c r="F9" i="1"/>
  <c r="F8" i="1"/>
  <c r="J14" i="2"/>
  <c r="M14" i="2" s="1"/>
  <c r="N14" i="2" s="1"/>
  <c r="J10" i="2"/>
  <c r="M10" i="2" s="1"/>
  <c r="N10" i="2" s="1"/>
  <c r="F13" i="2" l="1"/>
  <c r="H13" i="2" s="1"/>
  <c r="F11" i="4"/>
  <c r="F26" i="3"/>
  <c r="M13" i="2" l="1"/>
  <c r="N13" i="2" s="1"/>
  <c r="F82" i="1"/>
  <c r="F11" i="2" s="1"/>
  <c r="H82" i="1"/>
  <c r="I12" i="2" l="1"/>
  <c r="J12" i="2" s="1"/>
  <c r="M12" i="2" s="1"/>
  <c r="N12" i="2" s="1"/>
  <c r="H11" i="2"/>
  <c r="M11" i="2" s="1"/>
  <c r="N11" i="2" s="1"/>
  <c r="N8" i="2" l="1"/>
</calcChain>
</file>

<file path=xl/sharedStrings.xml><?xml version="1.0" encoding="utf-8"?>
<sst xmlns="http://schemas.openxmlformats.org/spreadsheetml/2006/main" count="467" uniqueCount="284">
  <si>
    <t>UNIT</t>
  </si>
  <si>
    <t>SL NO</t>
  </si>
  <si>
    <t>Qty</t>
  </si>
  <si>
    <t>SQM*</t>
  </si>
  <si>
    <t>LOT</t>
  </si>
  <si>
    <t xml:space="preserve">NAME OF PROJECT:
</t>
  </si>
  <si>
    <t>NAME OF PACKAGE:</t>
  </si>
  <si>
    <t>TECHNICAL SPECIFICATION No:</t>
  </si>
  <si>
    <t>S. No.</t>
  </si>
  <si>
    <t>Description</t>
  </si>
  <si>
    <t>8*</t>
  </si>
  <si>
    <t>NOTES</t>
  </si>
  <si>
    <t>MAJOR BREAK-UP OF PRICES GIVEN IN 1.0 ABOVE.</t>
  </si>
  <si>
    <t>QTY</t>
  </si>
  <si>
    <t>Lot</t>
  </si>
  <si>
    <t>DESCRIPTION</t>
  </si>
  <si>
    <t>NO*</t>
  </si>
  <si>
    <t>Price format shall not be changed by the bidder as the bidder may get disqualified by doing so.</t>
  </si>
  <si>
    <t xml:space="preserve">Notes:
</t>
  </si>
  <si>
    <t>TOTAL</t>
  </si>
  <si>
    <t>4*</t>
  </si>
  <si>
    <t>2*</t>
  </si>
  <si>
    <t>6*</t>
  </si>
  <si>
    <t>1*</t>
  </si>
  <si>
    <t>3*</t>
  </si>
  <si>
    <t>a*</t>
  </si>
  <si>
    <t>b*</t>
  </si>
  <si>
    <t>QTY.</t>
  </si>
  <si>
    <t>Rmt*</t>
  </si>
  <si>
    <t>ITEM DESCRIPTION</t>
  </si>
  <si>
    <t>SUPPLY</t>
  </si>
  <si>
    <t xml:space="preserve">a) </t>
  </si>
  <si>
    <t xml:space="preserve">c) </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</si>
  <si>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</si>
  <si>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 xml:space="preserve">b) </t>
  </si>
  <si>
    <t xml:space="preserve">d) </t>
  </si>
  <si>
    <t xml:space="preserve">e) </t>
  </si>
  <si>
    <t>Any cell left blank in the unpriced schedule shall be treated as “Quoted” and is included in total price.</t>
  </si>
  <si>
    <t>SET</t>
  </si>
  <si>
    <t>NO.</t>
  </si>
  <si>
    <t>2.5*</t>
  </si>
  <si>
    <t>BREAK-UP OF ITEMS MENTIONED AT S. NO. 2.2 OF MAIN SHEET</t>
  </si>
  <si>
    <t>NA</t>
  </si>
  <si>
    <t>Mandays*</t>
  </si>
  <si>
    <t>NO</t>
  </si>
  <si>
    <t>c*</t>
  </si>
  <si>
    <t>13*</t>
  </si>
  <si>
    <t>12*</t>
  </si>
  <si>
    <t>Mandatory spares listed in Price Schedule are bare minimum requirement. In case any additional mandatory spares requirement is covered elsewhere in the tender specification apart from specified above, same shall be deemed to have been covered in bidder’s scope of supply.</t>
  </si>
  <si>
    <t>For quantities indicated in percentage, fractions are to be rounded-off to next higher integer.</t>
  </si>
  <si>
    <t>Bidder to write “Quoted / Not Applicable” against all items. Any item which is quoted as “not applicable” by the bidder in the above list and is found to be “applicable” at a later date shall be supplied by the bidder without any commercial and delivery implication.</t>
  </si>
  <si>
    <t>Bidder to note that even though there may be some spares which are repetitive at various sl.no mentioned above, bidder to ensure that prices are quoted against each sl.no. In case any cell is left blank in the unpriced schedule shall be treated as "quoted" and included in total price.</t>
  </si>
  <si>
    <t xml:space="preserve">f) </t>
  </si>
  <si>
    <t>g)</t>
  </si>
  <si>
    <t>Wherever "set" is indicated, it shall mean complete replacement for one main equipment of similar size &amp; capacity.</t>
  </si>
  <si>
    <t>Above is the minimum list. Any other commissioning spare required for AC system w.r.t. Mechanical, Electrical and C&amp;I part shall also be provided by the Bidder as per system / customer requirement without any commercial &amp; Delivery implication to BHEL.</t>
  </si>
  <si>
    <t>9*</t>
  </si>
  <si>
    <t xml:space="preserve">2X 660 MW TALCHER TPP STAGE-III </t>
  </si>
  <si>
    <t>Supply of special tools and tackle including tool box required for operation, maintenance and overhauling of the system is in the scope of the bidder.</t>
  </si>
  <si>
    <t>11*</t>
  </si>
  <si>
    <t>7*</t>
  </si>
  <si>
    <t>10*</t>
  </si>
  <si>
    <t>14*</t>
  </si>
  <si>
    <t>16*</t>
  </si>
  <si>
    <t>5.1*</t>
  </si>
  <si>
    <t>5.2*</t>
  </si>
  <si>
    <t>Fibre optic cable.</t>
  </si>
  <si>
    <t>Nos.*</t>
  </si>
  <si>
    <t xml:space="preserve"> </t>
  </si>
  <si>
    <t>15*</t>
  </si>
  <si>
    <t>Main Price Schedule</t>
  </si>
  <si>
    <t>Supply</t>
  </si>
  <si>
    <t>Service</t>
  </si>
  <si>
    <t xml:space="preserve">Taxes </t>
  </si>
  <si>
    <t>Total Ex-Works
(excluding GST)
(INR)</t>
  </si>
  <si>
    <t>Freight in %</t>
  </si>
  <si>
    <t>Total Freight</t>
  </si>
  <si>
    <t>Unit Price
(INR)</t>
  </si>
  <si>
    <t>Total Price
(INR)</t>
  </si>
  <si>
    <t>GST type</t>
  </si>
  <si>
    <t>GST rate in %</t>
  </si>
  <si>
    <t>GST amount in Rs.</t>
  </si>
  <si>
    <t>Total Price  Including Freight &amp; GST (INR)</t>
  </si>
  <si>
    <t>NAME OF THE BIDDER</t>
  </si>
  <si>
    <t>ANNEXURE - I : PRICE BREAKUP FOR SUPPLY PART</t>
  </si>
  <si>
    <t>E&amp;C</t>
  </si>
  <si>
    <t>Unit Ex-Works Price 
(INR)</t>
  </si>
  <si>
    <t>Total Ex-Works Price 
(INR)</t>
  </si>
  <si>
    <t>Unit E&amp;C Price
(INR)</t>
  </si>
  <si>
    <t>Total E&amp;C Price
(INR)</t>
  </si>
  <si>
    <t xml:space="preserve">APPENDIX-A
Special tools &amp; tackles for maintenance </t>
  </si>
  <si>
    <t xml:space="preserve">Total </t>
  </si>
  <si>
    <t>APPENDIX-B
Commissioning spares</t>
  </si>
  <si>
    <t>ANNEXURE - II
LIST OF MANDATORY SPARES</t>
  </si>
  <si>
    <t>Total</t>
  </si>
  <si>
    <t>VENTILATION SYSTEM</t>
  </si>
  <si>
    <t>PE-TS-497-554-A001</t>
  </si>
  <si>
    <r>
      <t xml:space="preserve">Total lump sum firm price inclusive of all prevailing taxes, duties and other levies for </t>
    </r>
    <r>
      <rPr>
        <b/>
        <sz val="11"/>
        <rFont val="Calibri"/>
        <family val="2"/>
        <scheme val="minor"/>
      </rPr>
      <t>Supply part, Services part and Mandatory spares</t>
    </r>
    <r>
      <rPr>
        <sz val="11"/>
        <rFont val="Calibri"/>
        <family val="2"/>
        <scheme val="minor"/>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alongwith spares for erection, startup and commissioning as required, forwarding, proper packing, shipment and delivery at site, unloading, handling, in-site transportation, assembly, erection &amp; commissioning, final painting at site, minor civil work, trial run at site and carrying out Performance guarantee / Functional / Demonstration tests at site (As applicable), training of customer/client O&amp;M staff, Operation &amp; Maintenance of Ventilation System (24x7)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t>
    </r>
  </si>
  <si>
    <r>
      <t xml:space="preserve">Total lump sum firm price inclusive of all prevailing taxes, duties and other levies for </t>
    </r>
    <r>
      <rPr>
        <b/>
        <sz val="11"/>
        <rFont val="Calibri"/>
        <family val="2"/>
        <scheme val="minor"/>
      </rPr>
      <t>Supply part</t>
    </r>
    <r>
      <rPr>
        <sz val="11"/>
        <rFont val="Calibri"/>
        <family val="2"/>
        <scheme val="minor"/>
      </rPr>
      <t xml:space="preserve"> comprising of manufacture, fabrication, assembly, inspection / testing at vendor's &amp; sub-vendor’s works, painting, maintenance tools &amp; tackles (as applicable), fill of lubricants &amp; consumables along 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t>
    </r>
    <r>
      <rPr>
        <b/>
        <sz val="11"/>
        <rFont val="Calibri"/>
        <family val="2"/>
        <scheme val="minor"/>
      </rPr>
      <t xml:space="preserve">(Break-up as per Annexure-I)
</t>
    </r>
  </si>
  <si>
    <r>
      <t xml:space="preserve">Total lumpsum firm prices inclusive of all prevailing taxes, duties and other levies for </t>
    </r>
    <r>
      <rPr>
        <b/>
        <sz val="11"/>
        <rFont val="Calibri"/>
        <family val="2"/>
        <scheme val="minor"/>
      </rPr>
      <t xml:space="preserve">Services part </t>
    </r>
    <r>
      <rPr>
        <sz val="11"/>
        <rFont val="Calibri"/>
        <family val="2"/>
        <scheme val="minor"/>
      </rPr>
      <t xml:space="preserve">comprising for unloading, handling, transporation to site,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</si>
  <si>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r>
      <t>Total lumpsum firm price inclusive of all prevailing taxes, duties and other levies for</t>
    </r>
    <r>
      <rPr>
        <b/>
        <sz val="11"/>
        <rFont val="Calibri"/>
        <family val="2"/>
        <scheme val="minor"/>
      </rPr>
      <t xml:space="preserve"> 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Calibri"/>
        <family val="2"/>
        <scheme val="minor"/>
      </rPr>
      <t>Price break up of mandatory spares is to be furnished as per Annexure- II)</t>
    </r>
  </si>
  <si>
    <r>
      <t>Total lumpsum firm price inclusive of all prevailing taxes, duties and other levies for providing</t>
    </r>
    <r>
      <rPr>
        <b/>
        <sz val="11"/>
        <rFont val="Calibri"/>
        <family val="2"/>
        <scheme val="minor"/>
      </rPr>
      <t xml:space="preserve"> Operation and Maintenance Service (24x7)</t>
    </r>
    <r>
      <rPr>
        <sz val="11"/>
        <rFont val="Calibri"/>
        <family val="2"/>
        <scheme val="minor"/>
      </rPr>
      <t xml:space="preserve"> including manpower, supervision, consumables etc. for operation &amp; maintenance of  HVAC System after commissioning of Ventilation system before final handing over to end customer in flawless condition for the scope defined as per technical specification.</t>
    </r>
  </si>
  <si>
    <t>UOM</t>
  </si>
  <si>
    <t xml:space="preserve">Double skin Sheet metal containerized type modular air washer unit (closed from all around and bottom) with centrifugal fan (DIDW) with motor, pumps with motors, air washer internals, inlet air louvers, non returm damper, motorised damper, manual damper, filters, piping as per IS:1239, Part-I (heavy class galvanised), valves, instruments, nozzles,  back wash arrangement, galvanised drain piping etc. along with support for suction and discharge plenum etc as per specification of capacity 1,00,000 CMH. Each air washer has 1 number centrifugal fan ( 1 x 100% duty) of capacity 1,00,000 CMH at min. 60 mm SP. All parts of Fans &amp; Motors shall be fixed on channel. </t>
  </si>
  <si>
    <t xml:space="preserve">Double skin Sheet metal containerized type modular air washer unit (closed from all around and bottom) with centrifugal fan (DIDW) with motor, pumps with motors, air washer internals, inlet air louvers,  non returm damper, motorised damper, manual damper, filters, piping as per IS:1239, Part-I (heavy class galvanised), valves, instruments, nozzles,  back wash arrangement, galvanised drain piping etc. along with support for suction and discharge plenum etc as per specification of capacity 50,000 CMH. Each air washer has 1 number centrifugal fan ( 1 x 100% duty) of capacity 50,000 CMH at min. 60 mm SP. All parts of Fans &amp; Motors shall be fixed on channel. </t>
  </si>
  <si>
    <t>Double skin Sheet metal containerized type modular Unitary air filtration unit (closed from all around and bottom) with centrifugal fan (DIDW) with motor, pumps with motors, filters, UAF internals, inlet air louvers,  non returm damper, motorised damper, manual damper, piping as per IS: 1239 part I (heavy class galvanised), valves, instruments, nozzles,  back wash arrangement, galvanised drain piping, etc. along with support for suction and discharge plenum as per specification of capacity 75,000 CMH. Each Unitary air filtration unit has 1 number centrifugal fan (1 x 100% duty) of capacity 75,000 CMH at min.  50 mmwc static pressure.</t>
  </si>
  <si>
    <t>Double Skinned (0.6 mm thick pre coated outer skin, 0.6 mm thick plain GI inner skin with CFC free PUF nsulation in between) Fan Filter Unit (FFU) shall comprise of centrifugal fans (DIDW) with TEFC Squirrel Cage induction motors, drive pkg, prefilter with filter mounting frame, inlet air louvers, bird screen, VI pads, Support Channel, SS foundation bolts, nuts, &amp; washers, Fire retardent canvass connection, outlet damper, VCD and all other accessories as required for complete installation. All parts of Fans &amp; Motors shall be fixed on channel. Entire skid shall be placed on flat foundation without any pocket. The capacity of FFU shall be 25,000 CMH at min. 40 mmwc SP having 1x 100% fan.</t>
  </si>
  <si>
    <t xml:space="preserve">Supply air ducting (finished) for above area complete with dampers, grills (with VCD &amp; without VCD), supports (painted) and all accessories as specified. </t>
  </si>
  <si>
    <r>
      <t xml:space="preserve">Finished GSS (zinc coating </t>
    </r>
    <r>
      <rPr>
        <b/>
        <sz val="11"/>
        <rFont val="Calibri"/>
        <family val="2"/>
        <scheme val="minor"/>
      </rPr>
      <t>275 gms/sq.m</t>
    </r>
    <r>
      <rPr>
        <sz val="11"/>
        <rFont val="Calibri"/>
        <family val="2"/>
        <scheme val="minor"/>
      </rPr>
      <t>) Ducting with support structure etc.</t>
    </r>
  </si>
  <si>
    <t>a)*</t>
  </si>
  <si>
    <t>18 G</t>
  </si>
  <si>
    <t>b)*</t>
  </si>
  <si>
    <t>20 G</t>
  </si>
  <si>
    <t>c)*</t>
  </si>
  <si>
    <t>22 G</t>
  </si>
  <si>
    <t>d)*</t>
  </si>
  <si>
    <t>24 G</t>
  </si>
  <si>
    <t>MS Duct With Epoxy paint for battery room.</t>
  </si>
  <si>
    <t>5.3*</t>
  </si>
  <si>
    <t>MS Grilles/Diffusers with VCD complete with fixing frames, nuts, bolts, gaskets, washers etc</t>
  </si>
  <si>
    <t>5.4*</t>
  </si>
  <si>
    <t>MS Grilles/Diffusers without VCD complete with fixing frames, nuts, bolts, gaskets, washers etc</t>
  </si>
  <si>
    <t>5.5*</t>
  </si>
  <si>
    <t>Powder Coated extruded Aluminium Grilles/Diffusers with VCD complete with fixing frames, nuts, bolts, gaskets, washers etc</t>
  </si>
  <si>
    <t>5.6*</t>
  </si>
  <si>
    <t>Powder coated extruded Aluminium Grilles/Diffusers without VCD complete with fixing frames, nuts, bolts, gaskets, washers etc</t>
  </si>
  <si>
    <t>5.7*</t>
  </si>
  <si>
    <t>Powder Coated extruded Aluminium Nozzle type/ Jet type Diffuser with fixing frames, nuts, bolts, gaskets, washers etc as per specification</t>
  </si>
  <si>
    <t>5.8*</t>
  </si>
  <si>
    <t xml:space="preserve">Thermal insulation as per specification for air  duct </t>
  </si>
  <si>
    <t>5.9*</t>
  </si>
  <si>
    <t>Wall mounted dampers (gravity operated) for different areas as per specifications</t>
  </si>
  <si>
    <t>5.10*</t>
  </si>
  <si>
    <t>Inlet Louvres as per specifications</t>
  </si>
  <si>
    <t>5.11*</t>
  </si>
  <si>
    <t>VOLUME CONTROL DAMPERS in GI construction as per specifications</t>
  </si>
  <si>
    <t>5.12*</t>
  </si>
  <si>
    <t>Acoustic insulation as per specification</t>
  </si>
  <si>
    <t>FIRE DAMPER</t>
  </si>
  <si>
    <t>Fire damper</t>
  </si>
  <si>
    <t>Motorized Actuator with single phase power supply for the above Fire damper with auto resetting, limit switches, indication lamps etc</t>
  </si>
  <si>
    <t>Fusible Link type Fire  Damper</t>
  </si>
  <si>
    <r>
      <t xml:space="preserve">Roof extractor units (axial flow type) with hood, disconnect switch  and all accessories as specified (suitable for 415V/3-phase supply). </t>
    </r>
    <r>
      <rPr>
        <b/>
        <sz val="11"/>
        <rFont val="Calibri"/>
        <family val="2"/>
        <scheme val="minor"/>
      </rPr>
      <t>Following fan shall have 15 mmwc static pressure.</t>
    </r>
  </si>
  <si>
    <t xml:space="preserve">Capacity 50,000 CMH with Motor rating 5.5 KW </t>
  </si>
  <si>
    <t>Capacity 40,000 CMH with Motor rating 5.5 KW</t>
  </si>
  <si>
    <t>Capacity 20,000 CMH with Motor rating 2.2 KW</t>
  </si>
  <si>
    <r>
      <t xml:space="preserve">Axial flow supply fans with pre and fine filter (wall mounted) complete with casing, TEFC sq cage induction motors &amp; mounting frame, MS rain protection cowl, bird screen and all other accessories (suitable for 415V/3-phase supply). </t>
    </r>
    <r>
      <rPr>
        <b/>
        <sz val="11"/>
        <rFont val="Calibri"/>
        <family val="2"/>
        <scheme val="minor"/>
      </rPr>
      <t>Following fan shall have 30 mmwc static pressure.</t>
    </r>
  </si>
  <si>
    <t xml:space="preserve">Capacity 10,000 CMH with Motor rating 2.2 KW </t>
  </si>
  <si>
    <t xml:space="preserve">Capacity 7,500 CMH with Motor rating 1.5 KW </t>
  </si>
  <si>
    <t xml:space="preserve">Capacity 6,000 CMH with Motor rating 1.1 KW </t>
  </si>
  <si>
    <t xml:space="preserve">Capacity 4,000 CMH with Motor rating 0.75 KW </t>
  </si>
  <si>
    <r>
      <t xml:space="preserve">Axial flow supply fans with pre filter (wall mounted) complete with casing, TEFC sq cage induction motors &amp; mounting frame, MS rain protection cowl, bird screen and all other accessories (suitable for 415V/3-phase supply) as specified. </t>
    </r>
    <r>
      <rPr>
        <b/>
        <sz val="11"/>
        <rFont val="Calibri"/>
        <family val="2"/>
        <scheme val="minor"/>
      </rPr>
      <t>Following fan shall have 20 mmwc static pressure.</t>
    </r>
  </si>
  <si>
    <t>Capacity 15,000 CMH with Motor rating 2.2 KW</t>
  </si>
  <si>
    <t>Capacity 10,000 CMH with Motor rating 1.5 KW</t>
  </si>
  <si>
    <t>Capacity 7,500 CMH with Motor rating 1.1 KW</t>
  </si>
  <si>
    <t>Capacity 6,000 CMH with Motor rating 1.1 KW</t>
  </si>
  <si>
    <t>e)*</t>
  </si>
  <si>
    <t>Capacity 4,000 CMH with Motor rating 0.75 KW</t>
  </si>
  <si>
    <r>
      <t>Axial flow exhaust fans (Bifurcated type, spark proof construction, wall mounted) complete with casing, flame proof motor &amp; mounting frame, MS rain protection cowl, bird screen and all other accessories epoxy painted (suitable for 415V/3-phase supply) as specified.</t>
    </r>
    <r>
      <rPr>
        <b/>
        <sz val="11"/>
        <rFont val="Calibri"/>
        <family val="2"/>
        <scheme val="minor"/>
      </rPr>
      <t xml:space="preserve">  Following fan shall have 15 mmwc static pressure.</t>
    </r>
  </si>
  <si>
    <t>Capacity 10,000 CMH withMotor rating 1.5 KW</t>
  </si>
  <si>
    <t>Capacity 6,000 CMH with Motor rating 0.75 KW</t>
  </si>
  <si>
    <t>Capacity 4,000 CMH with Motor rating 0.55 KW</t>
  </si>
  <si>
    <t>f)*</t>
  </si>
  <si>
    <t>Capacity 2,000 CMH with Motor rating 0.55 KW</t>
  </si>
  <si>
    <r>
      <t>Axial flow exhaust fans (Wall mounted) complete with casing,TEFC sq cage induction motor &amp; mounting frame, MS rain protection cowl, bird screen and all other accessories epoxy painted (suitable for 415V/3-phase supply) as specified.</t>
    </r>
    <r>
      <rPr>
        <b/>
        <sz val="11"/>
        <rFont val="Calibri"/>
        <family val="2"/>
        <scheme val="minor"/>
      </rPr>
      <t>Following fan shall have 10 mmwc static pressure.</t>
    </r>
  </si>
  <si>
    <t>Capacity 15,000 CMH with Motor rating 1.1 KW</t>
  </si>
  <si>
    <t>Capacity 10,000 CMH with Motor rating 0.75 KW</t>
  </si>
  <si>
    <t>Capacity 7,500 CMH with Motor rating 0.55 KW</t>
  </si>
  <si>
    <t>Capacity 6,000 CMH with Motor rating 0.55 KW</t>
  </si>
  <si>
    <t>Capacity 2,000 CMH with Motor rating 0.37 KW</t>
  </si>
  <si>
    <r>
      <t>Exhaust fan (propeller type) completes with  induction motor &amp; mounting frame MS rain protection cowl, bird screen and all other accessories as specified (suitable for 240V/ 1 phase).</t>
    </r>
    <r>
      <rPr>
        <b/>
        <sz val="11"/>
        <rFont val="Calibri"/>
        <family val="2"/>
        <scheme val="minor"/>
      </rPr>
      <t xml:space="preserve"> Following fan shall have 5 mmwc static pressure.</t>
    </r>
  </si>
  <si>
    <t>Capacity 1200/1000 CMH with Motor rating  100 watts</t>
  </si>
  <si>
    <t>Single phase Circular Duct inline Fan of capacity 1000 CMH</t>
  </si>
  <si>
    <t>Air Curtain of suitable CFM for Doors/ Rolling Shutters for preventing dust ingress, suitable to operate 24X 7 in coal dust environment  Air Curtain should be as per latest OEM standard.</t>
  </si>
  <si>
    <t>Air Curtain Height up to 10 feet &amp; width up to 12 feet</t>
  </si>
  <si>
    <t>Air Curtain Height up to 10 feet &amp; width from 13 feet to 24 feet</t>
  </si>
  <si>
    <t>Air Curtain Height up to 11-15 feet &amp; width up to 12 feet</t>
  </si>
  <si>
    <t>Air Curtain Height up to 11-15 feet &amp; width 13 feet to 24 feet.</t>
  </si>
  <si>
    <t>Air Curtain Height up to 16-24 feet &amp; width up to 12 feet</t>
  </si>
  <si>
    <t>Air Curtain Height up to 16-24 feet &amp; width 13 feet to 24 feet.</t>
  </si>
  <si>
    <r>
      <rPr>
        <b/>
        <sz val="11"/>
        <rFont val="Calibri"/>
        <family val="2"/>
        <scheme val="minor"/>
      </rPr>
      <t>Junction Box, Cable tray, conduit, cable gland and lugs, conduit and conduit accessories,  FIELD INSTRUMENTS</t>
    </r>
    <r>
      <rPr>
        <sz val="11"/>
        <rFont val="Calibri"/>
        <family val="2"/>
        <scheme val="minor"/>
      </rPr>
      <t xml:space="preserve"> like pressure gauge, temperature gauge, pressure switch, transmitters, differential pressure switch, flow switchs  etc and other instruments as required for Ventilation System.</t>
    </r>
  </si>
  <si>
    <t>17*</t>
  </si>
  <si>
    <t>Handling arrangement for Ventilation system.</t>
  </si>
  <si>
    <t>1 Ton Chain Pulley Block with tripod stand (without Travelling trolley).</t>
  </si>
  <si>
    <t>Manual operated trolley, platform trolley of 1 ton capacity with base area 2mx1.5m.</t>
  </si>
  <si>
    <t xml:space="preserve">1T chain pulley block with travelling trolley </t>
  </si>
  <si>
    <t>18*</t>
  </si>
  <si>
    <t>Providing full support during FAT of DDCMIS, preparation of control scheme, and commissioning of DDCMIS as per specification.</t>
  </si>
  <si>
    <t>19*</t>
  </si>
  <si>
    <t>20*</t>
  </si>
  <si>
    <t>Any other item not indicated above, but required to make the system complete in all respects.</t>
  </si>
  <si>
    <t>Measuring tape</t>
  </si>
  <si>
    <t>Tachometer</t>
  </si>
  <si>
    <t>Double ended spanner</t>
  </si>
  <si>
    <t>Ring spanners</t>
  </si>
  <si>
    <t>Gasket punch</t>
  </si>
  <si>
    <t>Center punch</t>
  </si>
  <si>
    <t>Hammer with wooden handles</t>
  </si>
  <si>
    <t>Scissors for sheet metal cutting</t>
  </si>
  <si>
    <t>Torch light (suitable for 2 cells)</t>
  </si>
  <si>
    <t>Multimeter</t>
  </si>
  <si>
    <t>Anemometer</t>
  </si>
  <si>
    <t>Compound pressure gauge</t>
  </si>
  <si>
    <t>Slide wrench 8”</t>
  </si>
  <si>
    <t>Slide wrench 10”</t>
  </si>
  <si>
    <t>Slide wrench 6”</t>
  </si>
  <si>
    <t>Box spanner set</t>
  </si>
  <si>
    <t>Screw driver set</t>
  </si>
  <si>
    <t>Align key set</t>
  </si>
  <si>
    <t>MS tool box</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</si>
  <si>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</si>
  <si>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The BOQ mentioned above shall be read in conjunction with technical specification requirement. Any other item required as per technical specification but not specifically indicated in above BOQ, shall deemed to be inculded in total prices quoted by bidder. No additional price shall be payable against such items.</t>
  </si>
  <si>
    <t>Above is the minimum list. Any other Tools and tackles required for Ventilation system w.r.t. Mechanical, Electrical and C&amp;I part shall also be provided by the Bidder as per system / customer requirement without any commercial &amp; Delivery implication to BHEL.</t>
  </si>
  <si>
    <t>FAN BELTS</t>
  </si>
  <si>
    <t>PRESSURE GAUGE</t>
  </si>
  <si>
    <t>TEMPERATURE GAUGE</t>
  </si>
  <si>
    <t>FILTER</t>
  </si>
  <si>
    <r>
      <t xml:space="preserve"> </t>
    </r>
    <r>
      <rPr>
        <b/>
        <sz val="11"/>
        <rFont val="Calibri"/>
        <family val="2"/>
      </rPr>
      <t xml:space="preserve">Air Washer Units (for each type) </t>
    </r>
    <r>
      <rPr>
        <sz val="11"/>
        <rFont val="Calibri"/>
        <family val="2"/>
      </rPr>
      <t xml:space="preserve"> </t>
    </r>
  </si>
  <si>
    <t xml:space="preserve">Supply Air fans  </t>
  </si>
  <si>
    <t xml:space="preserve"> 1.1.1  </t>
  </si>
  <si>
    <t xml:space="preserve">V-belts for Supply air fans  </t>
  </si>
  <si>
    <t xml:space="preserve"> 2 Sets  </t>
  </si>
  <si>
    <t xml:space="preserve"> 1.1.2  </t>
  </si>
  <si>
    <t xml:space="preserve">Supply air fan bearings  </t>
  </si>
  <si>
    <t xml:space="preserve"> 1 Set  </t>
  </si>
  <si>
    <t xml:space="preserve">Air Washer pump  </t>
  </si>
  <si>
    <t xml:space="preserve"> 1.2.1  </t>
  </si>
  <si>
    <t xml:space="preserve">Impeller for Pump  </t>
  </si>
  <si>
    <t xml:space="preserve">1 no of each type.  </t>
  </si>
  <si>
    <t xml:space="preserve"> 1.2.2  </t>
  </si>
  <si>
    <t xml:space="preserve">Pump Shaft  </t>
  </si>
  <si>
    <t xml:space="preserve">1 no of each type  </t>
  </si>
  <si>
    <t xml:space="preserve"> 1.2.3  </t>
  </si>
  <si>
    <t xml:space="preserve">Pump Bearing  </t>
  </si>
  <si>
    <t xml:space="preserve"> 1.2.4  </t>
  </si>
  <si>
    <t xml:space="preserve">Shaft Sleeves  </t>
  </si>
  <si>
    <t xml:space="preserve"> 1.2.5  </t>
  </si>
  <si>
    <t xml:space="preserve">Gland Packings for pumps  </t>
  </si>
  <si>
    <t xml:space="preserve">Spray nozzles  </t>
  </si>
  <si>
    <t xml:space="preserve"> 5% of total population or 100 numbers whichever is higher.  </t>
  </si>
  <si>
    <t xml:space="preserve">Air Washer Pump inlet water strainer  </t>
  </si>
  <si>
    <t xml:space="preserve"> 1 No.  </t>
  </si>
  <si>
    <t xml:space="preserve">Brass suction screen/strainer for air washer tank  </t>
  </si>
  <si>
    <r>
      <t xml:space="preserve"> </t>
    </r>
    <r>
      <rPr>
        <b/>
        <sz val="11"/>
        <rFont val="Calibri"/>
        <family val="2"/>
        <scheme val="minor"/>
      </rPr>
      <t xml:space="preserve">Electrical Actuators </t>
    </r>
    <r>
      <rPr>
        <sz val="11"/>
        <rFont val="Calibri"/>
        <family val="2"/>
        <scheme val="minor"/>
      </rPr>
      <t xml:space="preserve"> </t>
    </r>
  </si>
  <si>
    <t xml:space="preserve">Actuators  </t>
  </si>
  <si>
    <t xml:space="preserve"> 1 No. of each type, model and rating.  </t>
  </si>
  <si>
    <t xml:space="preserve"> Motor for Centrifugal fan for air washer unit  </t>
  </si>
  <si>
    <t xml:space="preserve"> 1 No of each rating  </t>
  </si>
  <si>
    <r>
      <t xml:space="preserve"> </t>
    </r>
    <r>
      <rPr>
        <b/>
        <sz val="11"/>
        <rFont val="Calibri"/>
        <family val="2"/>
        <scheme val="minor"/>
      </rPr>
      <t xml:space="preserve">Unitary air filtration unit (for each type) </t>
    </r>
    <r>
      <rPr>
        <sz val="11"/>
        <rFont val="Calibri"/>
        <family val="2"/>
        <scheme val="minor"/>
      </rPr>
      <t xml:space="preserve"> </t>
    </r>
  </si>
  <si>
    <r>
      <t xml:space="preserve"> </t>
    </r>
    <r>
      <rPr>
        <i/>
        <sz val="11"/>
        <rFont val="Calibri"/>
        <family val="2"/>
        <scheme val="minor"/>
      </rPr>
      <t xml:space="preserve">Supply Air fans </t>
    </r>
    <r>
      <rPr>
        <sz val="11"/>
        <rFont val="Calibri"/>
        <family val="2"/>
        <scheme val="minor"/>
      </rPr>
      <t xml:space="preserve"> </t>
    </r>
  </si>
  <si>
    <t xml:space="preserve"> 3.1.1  </t>
  </si>
  <si>
    <t xml:space="preserve"> V-belts for supply air fans  </t>
  </si>
  <si>
    <t xml:space="preserve"> 3.1.2  </t>
  </si>
  <si>
    <t xml:space="preserve"> Supply air fan bearings  </t>
  </si>
  <si>
    <r>
      <t xml:space="preserve"> </t>
    </r>
    <r>
      <rPr>
        <i/>
        <sz val="11"/>
        <rFont val="Calibri"/>
        <family val="2"/>
        <scheme val="minor"/>
      </rPr>
      <t xml:space="preserve">UAF Pump </t>
    </r>
    <r>
      <rPr>
        <sz val="11"/>
        <rFont val="Calibri"/>
        <family val="2"/>
        <scheme val="minor"/>
      </rPr>
      <t xml:space="preserve"> </t>
    </r>
  </si>
  <si>
    <t xml:space="preserve"> 3.2.1  </t>
  </si>
  <si>
    <t xml:space="preserve"> Pump bearings  </t>
  </si>
  <si>
    <t xml:space="preserve"> 3.2.2  </t>
  </si>
  <si>
    <t xml:space="preserve"> Impeller for pump  </t>
  </si>
  <si>
    <t xml:space="preserve"> 1 no.  </t>
  </si>
  <si>
    <t xml:space="preserve"> 3.2.3  </t>
  </si>
  <si>
    <t xml:space="preserve"> Pump Shaft  </t>
  </si>
  <si>
    <t xml:space="preserve"> 3.2.4  </t>
  </si>
  <si>
    <t xml:space="preserve"> Shaft sleeves  </t>
  </si>
  <si>
    <t xml:space="preserve"> 3.2.5  </t>
  </si>
  <si>
    <t xml:space="preserve"> Gland Packings for pumps  </t>
  </si>
  <si>
    <t xml:space="preserve"> Nylon Filter  </t>
  </si>
  <si>
    <t xml:space="preserve"> Spray nozzles  </t>
  </si>
  <si>
    <t xml:space="preserve"> 5% of total population or 50 Numbers whichever is higher.  </t>
  </si>
  <si>
    <t xml:space="preserve"> Water strainer  </t>
  </si>
  <si>
    <t xml:space="preserve"> Brass suction screen/strainer for unitary air filtration tank.  </t>
  </si>
  <si>
    <t xml:space="preserve"> Motor for Centrifugal fan for UAF  </t>
  </si>
  <si>
    <t xml:space="preserve"> 1 No  </t>
  </si>
  <si>
    <t>Motor (Other than Centrifugal Fan)</t>
  </si>
  <si>
    <t xml:space="preserve"> 1 No of each type &amp; rating </t>
  </si>
  <si>
    <t xml:space="preserve"> Control &amp; Instrumentation </t>
  </si>
  <si>
    <r>
      <t xml:space="preserve"> </t>
    </r>
    <r>
      <rPr>
        <b/>
        <sz val="11"/>
        <rFont val="Calibri"/>
        <family val="2"/>
        <scheme val="minor"/>
      </rPr>
      <t xml:space="preserve">Measuring Instruments </t>
    </r>
    <r>
      <rPr>
        <sz val="11"/>
        <rFont val="Calibri"/>
        <family val="2"/>
        <scheme val="minor"/>
      </rPr>
      <t xml:space="preserve"> </t>
    </r>
  </si>
  <si>
    <t xml:space="preserve"> Level transmitter  </t>
  </si>
  <si>
    <t xml:space="preserve"> 1 No. of each type and model  </t>
  </si>
  <si>
    <t xml:space="preserve"> Pressure transmitter  </t>
  </si>
  <si>
    <r>
      <t>Total lumpsum firm price inclusive of all prevailing taxes, duties and other levies for</t>
    </r>
    <r>
      <rPr>
        <b/>
        <sz val="11"/>
        <rFont val="Calibri"/>
        <family val="2"/>
        <scheme val="minor"/>
      </rPr>
      <t xml:space="preserve"> Design</t>
    </r>
    <r>
      <rPr>
        <sz val="11"/>
        <rFont val="Calibri"/>
        <family val="2"/>
        <scheme val="minor"/>
      </rPr>
      <t xml:space="preserve"> (i.e. Preparation and submission of drawing /documents including “As Built” drawings and O&amp;M manuals) and engineering as per tender technical specification above, amendment &amp; agreements till placement of order. </t>
    </r>
    <r>
      <rPr>
        <b/>
        <sz val="11"/>
        <rFont val="Calibri"/>
        <family val="2"/>
        <scheme val="minor"/>
      </rPr>
      <t>(Refer Note-2 below)</t>
    </r>
  </si>
  <si>
    <r>
      <t>Total lumpsum price for special tools &amp; tackles for maintenance inclusive of packing forwarding, transportation up to site, etc. (Bidder shall submit item-wise price break-up,</t>
    </r>
    <r>
      <rPr>
        <b/>
        <sz val="11"/>
        <rFont val="Calibri"/>
        <family val="2"/>
        <scheme val="minor"/>
      </rPr>
      <t xml:space="preserve"> Appendix-A</t>
    </r>
    <r>
      <rPr>
        <sz val="11"/>
        <rFont val="Calibri"/>
        <family val="2"/>
        <scheme val="minor"/>
      </rPr>
      <t>)</t>
    </r>
  </si>
  <si>
    <r>
      <t xml:space="preserve">Total lumpsum price for commissioning spares inclusive of packing forwarding, transportation up to site, etc. (Bidder shall submit item-wise price break-up, </t>
    </r>
    <r>
      <rPr>
        <b/>
        <sz val="11"/>
        <rFont val="Calibri"/>
        <family val="2"/>
        <scheme val="minor"/>
      </rPr>
      <t>Appendix-B</t>
    </r>
    <r>
      <rPr>
        <sz val="11"/>
        <rFont val="Calibri"/>
        <family val="2"/>
        <scheme val="minor"/>
      </rPr>
      <t>).</t>
    </r>
  </si>
  <si>
    <r>
      <t xml:space="preserve">Note: 
1) *Engineering Charges (quoted against Sl no 2.1) shall not be more than 5% of supply price (excluding freight and GST) quoted at sl no 2.2, failing which breakup shall be adjusted accordingly from supply price for ordering.
2) Please note that the complete engineering of the package is in the scope of bidder as per the tender requirement. However, for the payment purpose bidder to note that 50% of price as per sl. no. 2.1 shall be made against basic engineering (i.e. Preparation, submission &amp; approval of basic drawing/ documents as indicated in tender specification) and the remaining payment shall be made for the balance engineering part on pro-rata basis.
</t>
    </r>
    <r>
      <rPr>
        <b/>
        <sz val="11"/>
        <rFont val="Calibri"/>
        <family val="2"/>
        <scheme val="minor"/>
      </rPr>
      <t>3) For detailed scope of Operation and Maintenance Services, Technical Specification to be referred. Any variation in no. of months shall be exercised based on unit rate arrived from price quoted against Sl.no 2.5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</si>
</sst>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4009]\ * #,##0.00_ ;_ [$₹-4009]\ * \-#,##0.00_ ;_ [$₹-4009]\ * &quot;-&quot;??_ ;_ @_ "/>
  </numFmts>
  <fonts count="23" x14ac:knownFonts="1">
    <font>
      <sz val="11"/>
      <color theme="1"/>
      <name val="Calibri"/>
      <family val="2"/>
      <scheme val="minor"/>
    </font>
    <font>
      <sz val="11"/>
      <name val="Arial"/>
      <family val="2"/>
    </font>
    <font>
      <sz val="10"/>
      <name val="Arial"/>
      <family val="2"/>
    </font>
    <font>
      <sz val="11"/>
      <name val="Calibri"/>
      <family val="2"/>
      <scheme val="minor"/>
    </font>
    <font>
      <sz val="8"/>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2"/>
      <name val="Calibri"/>
      <family val="2"/>
      <scheme val="minor"/>
    </font>
    <font>
      <b/>
      <sz val="14"/>
      <name val="Calibri"/>
      <family val="2"/>
      <scheme val="minor"/>
    </font>
    <font>
      <b/>
      <sz val="12"/>
      <name val="Arial"/>
      <family val="2"/>
    </font>
    <font>
      <sz val="11"/>
      <color theme="1"/>
      <name val="Arial"/>
      <family val="2"/>
    </font>
    <font>
      <b/>
      <sz val="11"/>
      <color theme="1"/>
      <name val="Arial"/>
      <family val="2"/>
    </font>
    <font>
      <b/>
      <sz val="11"/>
      <name val="Arial"/>
      <family val="2"/>
    </font>
    <font>
      <b/>
      <sz val="16"/>
      <name val="Calibri"/>
      <family val="2"/>
      <scheme val="minor"/>
    </font>
    <font>
      <b/>
      <sz val="12"/>
      <color theme="1"/>
      <name val="Calibri"/>
      <family val="2"/>
      <scheme val="minor"/>
    </font>
    <font>
      <sz val="12"/>
      <name val="Calibri"/>
      <family val="2"/>
      <scheme val="minor"/>
    </font>
    <font>
      <sz val="11"/>
      <color rgb="FF9C5700"/>
      <name val="Calibri"/>
      <family val="2"/>
      <scheme val="minor"/>
    </font>
    <font>
      <b/>
      <sz val="11"/>
      <name val="Calibri"/>
      <family val="2"/>
    </font>
    <font>
      <sz val="11"/>
      <name val="Calibri"/>
      <family val="2"/>
    </font>
    <font>
      <i/>
      <sz val="11"/>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2F2F2"/>
      </patternFill>
    </fill>
    <fill>
      <patternFill patternType="solid">
        <fgColor theme="0" tint="-0.14999847407452621"/>
        <bgColor indexed="64"/>
      </patternFill>
    </fill>
    <fill>
      <patternFill patternType="solid">
        <fgColor rgb="FFFFEB9C"/>
      </patternFill>
    </fill>
    <fill>
      <patternFill patternType="solid">
        <fgColor theme="0" tint="-0.34998626667073579"/>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s>
  <cellStyleXfs count="9">
    <xf numFmtId="0" fontId="0" fillId="0" borderId="0"/>
    <xf numFmtId="0" fontId="1" fillId="0" borderId="0"/>
    <xf numFmtId="0" fontId="2" fillId="0" borderId="0"/>
    <xf numFmtId="0" fontId="2" fillId="0" borderId="0"/>
    <xf numFmtId="0" fontId="8" fillId="5" borderId="0" applyNumberFormat="0" applyBorder="0" applyAlignment="0" applyProtection="0"/>
    <xf numFmtId="0" fontId="9" fillId="6" borderId="10" applyNumberFormat="0" applyAlignment="0" applyProtection="0"/>
    <xf numFmtId="164" fontId="7" fillId="0" borderId="0" applyFont="0" applyFill="0" applyBorder="0" applyAlignment="0" applyProtection="0"/>
    <xf numFmtId="9" fontId="7" fillId="0" borderId="0" applyFont="0" applyFill="0" applyBorder="0" applyAlignment="0" applyProtection="0"/>
    <xf numFmtId="0" fontId="19" fillId="8" borderId="0" applyNumberFormat="0" applyBorder="0" applyAlignment="0" applyProtection="0"/>
  </cellStyleXfs>
  <cellXfs count="139">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0" xfId="0" applyAlignment="1">
      <alignment wrapText="1"/>
    </xf>
    <xf numFmtId="0" fontId="3" fillId="0" borderId="0" xfId="0" applyFont="1"/>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center" vertical="center" wrapText="1"/>
    </xf>
    <xf numFmtId="0" fontId="3" fillId="0" borderId="0" xfId="0" applyFont="1" applyAlignment="1">
      <alignment wrapText="1"/>
    </xf>
    <xf numFmtId="0" fontId="0" fillId="3" borderId="0" xfId="0" applyFill="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2" borderId="0" xfId="0" applyFont="1" applyFill="1"/>
    <xf numFmtId="0" fontId="0" fillId="2" borderId="0" xfId="0" applyFill="1" applyAlignment="1">
      <alignment wrapText="1"/>
    </xf>
    <xf numFmtId="0" fontId="3" fillId="0" borderId="1" xfId="0" applyFont="1" applyBorder="1" applyAlignment="1">
      <alignment horizontal="center"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6" fillId="0" borderId="2" xfId="0" applyFont="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0" fillId="3" borderId="0" xfId="0" applyFill="1"/>
    <xf numFmtId="0" fontId="3" fillId="0" borderId="1" xfId="0" applyFont="1" applyBorder="1" applyAlignment="1">
      <alignment vertical="center" wrapText="1"/>
    </xf>
    <xf numFmtId="0" fontId="6" fillId="0" borderId="1" xfId="0" applyFont="1" applyBorder="1" applyAlignment="1">
      <alignment vertical="center" wrapText="1"/>
    </xf>
    <xf numFmtId="165" fontId="13" fillId="0" borderId="11" xfId="0" applyNumberFormat="1" applyFont="1" applyBorder="1" applyAlignment="1">
      <alignment vertical="center"/>
    </xf>
    <xf numFmtId="0" fontId="13" fillId="0" borderId="2" xfId="0" applyFont="1" applyBorder="1"/>
    <xf numFmtId="0" fontId="13" fillId="0" borderId="3" xfId="0" applyFont="1" applyBorder="1"/>
    <xf numFmtId="0" fontId="13" fillId="0" borderId="3" xfId="0" applyFont="1" applyBorder="1" applyAlignment="1">
      <alignment horizontal="center"/>
    </xf>
    <xf numFmtId="0" fontId="13" fillId="0" borderId="12" xfId="0" applyFont="1" applyBorder="1"/>
    <xf numFmtId="165" fontId="13" fillId="4" borderId="1" xfId="0" applyNumberFormat="1" applyFont="1" applyFill="1" applyBorder="1" applyAlignment="1">
      <alignment vertical="center"/>
    </xf>
    <xf numFmtId="165" fontId="13" fillId="0" borderId="1" xfId="0" applyNumberFormat="1" applyFont="1" applyBorder="1" applyAlignment="1">
      <alignment vertical="center"/>
    </xf>
    <xf numFmtId="165" fontId="13" fillId="4" borderId="1" xfId="0" applyNumberFormat="1" applyFont="1" applyFill="1" applyBorder="1" applyAlignment="1">
      <alignment horizontal="center" vertical="center"/>
    </xf>
    <xf numFmtId="9" fontId="13" fillId="4" borderId="1" xfId="7" applyFont="1" applyFill="1" applyBorder="1" applyAlignment="1">
      <alignment horizontal="center" vertical="center"/>
    </xf>
    <xf numFmtId="2" fontId="13" fillId="4" borderId="1" xfId="7" applyNumberFormat="1" applyFont="1" applyFill="1" applyBorder="1" applyAlignment="1">
      <alignment horizontal="center" vertical="center"/>
    </xf>
    <xf numFmtId="0" fontId="13" fillId="0" borderId="0" xfId="0" applyFont="1"/>
    <xf numFmtId="0" fontId="13" fillId="0" borderId="0" xfId="0" applyFont="1" applyAlignment="1">
      <alignment horizontal="center"/>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pplyProtection="1">
      <alignment horizontal="left" vertical="top"/>
      <protection locked="0"/>
    </xf>
    <xf numFmtId="0" fontId="15" fillId="0" borderId="1" xfId="0" applyFont="1" applyBorder="1" applyAlignment="1" applyProtection="1">
      <alignment horizontal="left" vertical="center" wrapText="1"/>
      <protection locked="0"/>
    </xf>
    <xf numFmtId="0" fontId="6" fillId="0" borderId="1" xfId="0" applyFont="1" applyBorder="1" applyAlignment="1">
      <alignment horizontal="left" vertical="center"/>
    </xf>
    <xf numFmtId="165" fontId="3" fillId="4" borderId="2" xfId="6" applyNumberFormat="1" applyFont="1" applyFill="1" applyBorder="1" applyAlignment="1" applyProtection="1">
      <alignment horizontal="center" vertical="center" wrapText="1"/>
      <protection locked="0"/>
    </xf>
    <xf numFmtId="165" fontId="6" fillId="0" borderId="1" xfId="0" applyNumberFormat="1" applyFont="1" applyBorder="1" applyAlignment="1">
      <alignment horizontal="center" vertical="center" wrapText="1"/>
    </xf>
    <xf numFmtId="165" fontId="3" fillId="0" borderId="1" xfId="6" applyNumberFormat="1" applyFont="1" applyFill="1" applyBorder="1" applyAlignment="1" applyProtection="1">
      <alignment horizontal="center" vertical="center" wrapText="1"/>
    </xf>
    <xf numFmtId="165" fontId="3" fillId="4" borderId="1" xfId="6" applyNumberFormat="1" applyFont="1" applyFill="1" applyBorder="1" applyAlignment="1" applyProtection="1">
      <alignment horizontal="center" vertical="center" wrapText="1"/>
      <protection locked="0"/>
    </xf>
    <xf numFmtId="165" fontId="10" fillId="0" borderId="1" xfId="0" applyNumberFormat="1" applyFont="1" applyBorder="1" applyAlignment="1">
      <alignment horizontal="center" vertical="center" wrapText="1"/>
    </xf>
    <xf numFmtId="165" fontId="18" fillId="0" borderId="1" xfId="0" applyNumberFormat="1" applyFont="1" applyBorder="1" applyAlignment="1">
      <alignment vertical="center" wrapText="1"/>
    </xf>
    <xf numFmtId="0" fontId="6"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3" fillId="0" borderId="1" xfId="4" applyFont="1" applyFill="1" applyBorder="1" applyAlignment="1">
      <alignment horizontal="justify" vertical="top" wrapText="1"/>
    </xf>
    <xf numFmtId="0" fontId="3" fillId="0" borderId="1" xfId="4"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1" xfId="0" applyFont="1" applyFill="1" applyBorder="1" applyAlignment="1">
      <alignment horizontal="justify" vertical="top"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right" vertical="top" wrapText="1"/>
    </xf>
    <xf numFmtId="0" fontId="3" fillId="0" borderId="1" xfId="8"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4" applyFont="1" applyFill="1" applyBorder="1" applyAlignment="1">
      <alignment horizontal="center"/>
    </xf>
    <xf numFmtId="0" fontId="3" fillId="0" borderId="1" xfId="5" applyFont="1" applyFill="1" applyBorder="1" applyAlignment="1">
      <alignment horizontal="justify" vertical="top" wrapText="1"/>
    </xf>
    <xf numFmtId="0" fontId="3" fillId="0" borderId="1" xfId="5"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3" fillId="0" borderId="1" xfId="8" applyFont="1" applyFill="1" applyBorder="1" applyAlignment="1">
      <alignment horizontal="right" vertical="top" wrapText="1"/>
    </xf>
    <xf numFmtId="0" fontId="1" fillId="0" borderId="1" xfId="0" applyFont="1" applyFill="1" applyBorder="1" applyAlignment="1">
      <alignment horizontal="center" vertical="center" wrapText="1"/>
    </xf>
    <xf numFmtId="165" fontId="3" fillId="0" borderId="2" xfId="6" applyNumberFormat="1" applyFont="1" applyFill="1" applyBorder="1" applyAlignment="1" applyProtection="1">
      <alignment horizontal="center" vertical="center" wrapText="1"/>
      <protection locked="0"/>
    </xf>
    <xf numFmtId="165" fontId="6"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center" wrapText="1"/>
    </xf>
    <xf numFmtId="0" fontId="3" fillId="0" borderId="1" xfId="0" applyNumberFormat="1" applyFont="1" applyFill="1" applyBorder="1" applyAlignment="1">
      <alignment horizontal="center" vertical="top" wrapText="1"/>
    </xf>
    <xf numFmtId="0" fontId="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3" fillId="0" borderId="1" xfId="4" applyFont="1" applyFill="1" applyBorder="1" applyAlignment="1">
      <alignment horizontal="left" vertical="top" wrapText="1"/>
    </xf>
    <xf numFmtId="0" fontId="3" fillId="0" borderId="1" xfId="4"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13" fillId="9" borderId="1" xfId="0" applyFont="1" applyFill="1" applyBorder="1" applyAlignment="1">
      <alignment horizontal="center" vertical="center" wrapText="1"/>
    </xf>
    <xf numFmtId="165" fontId="3" fillId="9" borderId="1" xfId="6"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165" fontId="14" fillId="7" borderId="2" xfId="0" applyNumberFormat="1" applyFont="1" applyFill="1" applyBorder="1" applyAlignment="1">
      <alignment horizontal="center" vertical="center"/>
    </xf>
    <xf numFmtId="165" fontId="14" fillId="7" borderId="3" xfId="0" applyNumberFormat="1" applyFont="1" applyFill="1" applyBorder="1" applyAlignment="1">
      <alignment horizontal="center" vertical="center"/>
    </xf>
    <xf numFmtId="165" fontId="14" fillId="7" borderId="4" xfId="0" applyNumberFormat="1" applyFont="1" applyFill="1" applyBorder="1" applyAlignment="1">
      <alignment horizontal="center" vertical="center"/>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3" fillId="4" borderId="2" xfId="0" applyFont="1" applyFill="1" applyBorder="1" applyAlignment="1">
      <alignment horizontal="justify" vertical="top" wrapText="1"/>
    </xf>
    <xf numFmtId="0" fontId="3" fillId="4" borderId="4" xfId="0" applyFont="1" applyFill="1" applyBorder="1" applyAlignment="1">
      <alignment horizontal="justify" vertical="top" wrapText="1"/>
    </xf>
    <xf numFmtId="0" fontId="6"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justify" vertical="top" wrapText="1"/>
    </xf>
    <xf numFmtId="0" fontId="15" fillId="0" borderId="1" xfId="0" applyFont="1" applyBorder="1" applyAlignment="1" applyProtection="1">
      <alignment horizontal="left" vertical="top"/>
      <protection locked="0"/>
    </xf>
    <xf numFmtId="0" fontId="15"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2" fillId="3"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13" fillId="7" borderId="1" xfId="0" applyFont="1" applyFill="1" applyBorder="1" applyAlignment="1">
      <alignment horizontal="center"/>
    </xf>
    <xf numFmtId="0" fontId="3" fillId="0" borderId="2" xfId="2" applyFont="1" applyBorder="1" applyAlignment="1">
      <alignment horizontal="justify" vertical="top" wrapText="1"/>
    </xf>
    <xf numFmtId="0" fontId="3" fillId="0" borderId="4" xfId="2" applyFont="1" applyBorder="1" applyAlignment="1">
      <alignment horizontal="justify" vertical="top" wrapText="1"/>
    </xf>
    <xf numFmtId="0" fontId="3" fillId="0" borderId="1" xfId="0" applyFont="1" applyBorder="1" applyAlignment="1">
      <alignment horizontal="justify" vertical="top" wrapText="1"/>
    </xf>
    <xf numFmtId="0" fontId="5" fillId="0" borderId="1" xfId="0" applyFont="1" applyBorder="1" applyAlignment="1">
      <alignment horizontal="center" vertical="center"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 fillId="0" borderId="1" xfId="0" applyFont="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horizontal="center" vertical="top" wrapText="1"/>
    </xf>
    <xf numFmtId="0" fontId="3" fillId="0" borderId="1" xfId="0" applyFont="1" applyBorder="1" applyAlignment="1">
      <alignment horizontal="left" vertical="center" wrapText="1"/>
    </xf>
    <xf numFmtId="165" fontId="6"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0" borderId="1" xfId="8" applyFont="1" applyFill="1" applyBorder="1" applyAlignment="1">
      <alignment horizontal="right" vertical="top" wrapText="1"/>
    </xf>
    <xf numFmtId="0" fontId="6" fillId="0" borderId="1" xfId="4" applyFont="1" applyFill="1" applyBorder="1" applyAlignment="1">
      <alignment horizontal="justify" vertical="top" wrapText="1"/>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wrapText="1"/>
    </xf>
  </cellXfs>
  <cellStyles count="9">
    <cellStyle name="Calculation" xfId="5" builtinId="22"/>
    <cellStyle name="Comma" xfId="6" builtinId="3"/>
    <cellStyle name="Good" xfId="4" builtinId="26"/>
    <cellStyle name="Neutral" xfId="8" builtinId="28"/>
    <cellStyle name="Normal" xfId="0" builtinId="0"/>
    <cellStyle name="Normal 11" xfId="3" xr:uid="{00000000-0005-0000-0000-000005000000}"/>
    <cellStyle name="Normal 2" xfId="1" xr:uid="{00000000-0005-0000-0000-000006000000}"/>
    <cellStyle name="Normal 2 2" xfId="2" xr:uid="{00000000-0005-0000-0000-000007000000}"/>
    <cellStyle name="Percent" xfId="7" builtinId="5"/>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view="pageBreakPreview" zoomScaleNormal="100" zoomScaleSheetLayoutView="100" workbookViewId="0">
      <selection activeCell="C20" sqref="C20"/>
    </sheetView>
  </sheetViews>
  <sheetFormatPr defaultColWidth="9.140625" defaultRowHeight="15" x14ac:dyDescent="0.25"/>
  <cols>
    <col min="1" max="1" width="8.42578125" style="16" customWidth="1"/>
    <col min="2" max="2" width="29.85546875" style="17" customWidth="1"/>
    <col min="3" max="3" width="76" style="17" customWidth="1"/>
    <col min="4" max="4" width="12.5703125" style="18" customWidth="1"/>
    <col min="5" max="5" width="9.85546875" style="18" customWidth="1"/>
    <col min="6" max="6" width="17.7109375" style="37" bestFit="1" customWidth="1"/>
    <col min="7" max="7" width="9" style="37" customWidth="1"/>
    <col min="8" max="8" width="14.140625" style="37" bestFit="1" customWidth="1"/>
    <col min="9" max="9" width="11" style="37" bestFit="1" customWidth="1"/>
    <col min="10" max="10" width="12" style="37" bestFit="1" customWidth="1"/>
    <col min="11" max="11" width="10.42578125" style="37" bestFit="1" customWidth="1"/>
    <col min="12" max="12" width="11" style="38" customWidth="1"/>
    <col min="13" max="13" width="16.140625" style="37" bestFit="1" customWidth="1"/>
    <col min="14" max="14" width="24.85546875" style="37" customWidth="1"/>
  </cols>
  <sheetData>
    <row r="1" spans="1:14" ht="18.75" customHeight="1" x14ac:dyDescent="0.25">
      <c r="A1" s="99" t="s">
        <v>70</v>
      </c>
      <c r="B1" s="99"/>
      <c r="C1" s="99"/>
      <c r="D1" s="99"/>
      <c r="E1" s="99"/>
      <c r="F1" s="99"/>
      <c r="G1" s="99"/>
      <c r="H1" s="99"/>
      <c r="I1" s="99"/>
      <c r="J1" s="99"/>
      <c r="K1" s="99"/>
      <c r="L1" s="99"/>
      <c r="M1" s="99"/>
      <c r="N1" s="99"/>
    </row>
    <row r="2" spans="1:14" ht="15.75" x14ac:dyDescent="0.25">
      <c r="A2" s="90" t="s">
        <v>83</v>
      </c>
      <c r="B2" s="90"/>
      <c r="C2" s="100"/>
      <c r="D2" s="100"/>
      <c r="E2" s="100"/>
      <c r="F2" s="100"/>
      <c r="G2" s="100"/>
      <c r="H2" s="100"/>
      <c r="I2" s="100"/>
      <c r="J2" s="100"/>
      <c r="K2" s="100"/>
      <c r="L2" s="100"/>
      <c r="M2" s="100"/>
      <c r="N2" s="100"/>
    </row>
    <row r="3" spans="1:14" x14ac:dyDescent="0.25">
      <c r="A3" s="90" t="s">
        <v>5</v>
      </c>
      <c r="B3" s="90"/>
      <c r="C3" s="101" t="s">
        <v>57</v>
      </c>
      <c r="D3" s="101"/>
      <c r="E3" s="101"/>
      <c r="F3" s="101"/>
      <c r="G3" s="101"/>
      <c r="H3" s="101"/>
      <c r="I3" s="101"/>
      <c r="J3" s="101"/>
      <c r="K3" s="101"/>
      <c r="L3" s="101"/>
      <c r="M3" s="101"/>
      <c r="N3" s="101"/>
    </row>
    <row r="4" spans="1:14" x14ac:dyDescent="0.25">
      <c r="A4" s="90" t="s">
        <v>6</v>
      </c>
      <c r="B4" s="90"/>
      <c r="C4" s="101" t="s">
        <v>95</v>
      </c>
      <c r="D4" s="101"/>
      <c r="E4" s="101"/>
      <c r="F4" s="101"/>
      <c r="G4" s="101"/>
      <c r="H4" s="101"/>
      <c r="I4" s="101"/>
      <c r="J4" s="101"/>
      <c r="K4" s="101"/>
      <c r="L4" s="101"/>
      <c r="M4" s="101"/>
      <c r="N4" s="101"/>
    </row>
    <row r="5" spans="1:14" x14ac:dyDescent="0.25">
      <c r="A5" s="90" t="s">
        <v>7</v>
      </c>
      <c r="B5" s="90"/>
      <c r="C5" s="97" t="s">
        <v>96</v>
      </c>
      <c r="D5" s="97"/>
      <c r="E5" s="97"/>
      <c r="F5" s="97"/>
      <c r="G5" s="97"/>
      <c r="H5" s="97"/>
      <c r="I5" s="97"/>
      <c r="J5" s="97"/>
      <c r="K5" s="97"/>
      <c r="L5" s="97"/>
      <c r="M5" s="97"/>
      <c r="N5" s="97"/>
    </row>
    <row r="6" spans="1:14" ht="24" customHeight="1" x14ac:dyDescent="0.25">
      <c r="A6" s="41"/>
      <c r="B6" s="41"/>
      <c r="C6" s="42"/>
      <c r="D6" s="42"/>
      <c r="E6" s="42"/>
      <c r="F6" s="98" t="s">
        <v>71</v>
      </c>
      <c r="G6" s="98"/>
      <c r="H6" s="98"/>
      <c r="I6" s="98" t="s">
        <v>72</v>
      </c>
      <c r="J6" s="98"/>
      <c r="K6" s="98" t="s">
        <v>73</v>
      </c>
      <c r="L6" s="98"/>
      <c r="M6" s="98"/>
      <c r="N6" s="43"/>
    </row>
    <row r="7" spans="1:14" ht="78.75" customHeight="1" x14ac:dyDescent="0.25">
      <c r="A7" s="39" t="s">
        <v>8</v>
      </c>
      <c r="B7" s="91" t="s">
        <v>15</v>
      </c>
      <c r="C7" s="91"/>
      <c r="D7" s="39" t="s">
        <v>102</v>
      </c>
      <c r="E7" s="39" t="s">
        <v>13</v>
      </c>
      <c r="F7" s="39" t="s">
        <v>74</v>
      </c>
      <c r="G7" s="39" t="s">
        <v>75</v>
      </c>
      <c r="H7" s="39" t="s">
        <v>76</v>
      </c>
      <c r="I7" s="39" t="s">
        <v>77</v>
      </c>
      <c r="J7" s="39" t="s">
        <v>78</v>
      </c>
      <c r="K7" s="39" t="s">
        <v>79</v>
      </c>
      <c r="L7" s="39" t="s">
        <v>80</v>
      </c>
      <c r="M7" s="39" t="s">
        <v>81</v>
      </c>
      <c r="N7" s="40" t="s">
        <v>82</v>
      </c>
    </row>
    <row r="8" spans="1:14" ht="190.5" customHeight="1" x14ac:dyDescent="0.25">
      <c r="A8" s="11">
        <v>1</v>
      </c>
      <c r="B8" s="92" t="s">
        <v>97</v>
      </c>
      <c r="C8" s="93"/>
      <c r="D8" s="15" t="s">
        <v>14</v>
      </c>
      <c r="E8" s="12">
        <v>1</v>
      </c>
      <c r="F8" s="102"/>
      <c r="G8" s="102"/>
      <c r="H8" s="102"/>
      <c r="I8" s="102"/>
      <c r="J8" s="102"/>
      <c r="K8" s="102"/>
      <c r="L8" s="102"/>
      <c r="M8" s="102"/>
      <c r="N8" s="27">
        <f>SUM(N10:N14)</f>
        <v>0</v>
      </c>
    </row>
    <row r="9" spans="1:14" ht="19.149999999999999" customHeight="1" x14ac:dyDescent="0.25">
      <c r="A9" s="11">
        <v>2</v>
      </c>
      <c r="B9" s="94" t="s">
        <v>12</v>
      </c>
      <c r="C9" s="95"/>
      <c r="D9" s="15"/>
      <c r="E9" s="12"/>
      <c r="F9" s="28"/>
      <c r="G9" s="29"/>
      <c r="H9" s="29"/>
      <c r="I9" s="29"/>
      <c r="J9" s="29"/>
      <c r="K9" s="29"/>
      <c r="L9" s="30"/>
      <c r="M9" s="29"/>
      <c r="N9" s="31"/>
    </row>
    <row r="10" spans="1:14" s="5" customFormat="1" ht="64.5" customHeight="1" x14ac:dyDescent="0.25">
      <c r="A10" s="11">
        <v>2.1</v>
      </c>
      <c r="B10" s="105" t="s">
        <v>280</v>
      </c>
      <c r="C10" s="105"/>
      <c r="D10" s="15" t="s">
        <v>4</v>
      </c>
      <c r="E10" s="12">
        <v>1</v>
      </c>
      <c r="F10" s="87" t="s">
        <v>42</v>
      </c>
      <c r="G10" s="88"/>
      <c r="H10" s="89"/>
      <c r="I10" s="32"/>
      <c r="J10" s="33">
        <f>+I10*E10</f>
        <v>0</v>
      </c>
      <c r="K10" s="34"/>
      <c r="L10" s="35"/>
      <c r="M10" s="33">
        <f>(J10*L10)</f>
        <v>0</v>
      </c>
      <c r="N10" s="27">
        <f>+M10+J10</f>
        <v>0</v>
      </c>
    </row>
    <row r="11" spans="1:14" ht="97.5" customHeight="1" x14ac:dyDescent="0.25">
      <c r="A11" s="11">
        <v>2.2000000000000002</v>
      </c>
      <c r="B11" s="96" t="s">
        <v>98</v>
      </c>
      <c r="C11" s="95"/>
      <c r="D11" s="15" t="s">
        <v>14</v>
      </c>
      <c r="E11" s="12">
        <v>1</v>
      </c>
      <c r="F11" s="33">
        <f>+'ANNEXURE-I'!F82</f>
        <v>0</v>
      </c>
      <c r="G11" s="36"/>
      <c r="H11" s="33">
        <f>F11*G11%</f>
        <v>0</v>
      </c>
      <c r="I11" s="87" t="s">
        <v>42</v>
      </c>
      <c r="J11" s="89"/>
      <c r="K11" s="34"/>
      <c r="L11" s="35"/>
      <c r="M11" s="33">
        <f>(F11+H11)*L11</f>
        <v>0</v>
      </c>
      <c r="N11" s="27">
        <f>+F11+H11+M11</f>
        <v>0</v>
      </c>
    </row>
    <row r="12" spans="1:14" ht="125.25" customHeight="1" x14ac:dyDescent="0.25">
      <c r="A12" s="11">
        <v>2.2999999999999998</v>
      </c>
      <c r="B12" s="96" t="s">
        <v>99</v>
      </c>
      <c r="C12" s="95"/>
      <c r="D12" s="15" t="s">
        <v>14</v>
      </c>
      <c r="E12" s="12">
        <v>1</v>
      </c>
      <c r="F12" s="87" t="s">
        <v>42</v>
      </c>
      <c r="G12" s="88"/>
      <c r="H12" s="89"/>
      <c r="I12" s="33">
        <f>+'ANNEXURE-I'!H82</f>
        <v>0</v>
      </c>
      <c r="J12" s="33">
        <f>+I12*E12</f>
        <v>0</v>
      </c>
      <c r="K12" s="34"/>
      <c r="L12" s="35"/>
      <c r="M12" s="33">
        <f>(J12*L12)</f>
        <v>0</v>
      </c>
      <c r="N12" s="27">
        <f>+M12+J12</f>
        <v>0</v>
      </c>
    </row>
    <row r="13" spans="1:14" ht="96.75" customHeight="1" x14ac:dyDescent="0.25">
      <c r="A13" s="21">
        <v>2.4</v>
      </c>
      <c r="B13" s="96" t="s">
        <v>100</v>
      </c>
      <c r="C13" s="95"/>
      <c r="D13" s="15" t="s">
        <v>14</v>
      </c>
      <c r="E13" s="12">
        <v>1</v>
      </c>
      <c r="F13" s="33">
        <f>+'ANNEXURE-II'!D43</f>
        <v>0</v>
      </c>
      <c r="G13" s="36"/>
      <c r="H13" s="33">
        <f>F13*G13%</f>
        <v>0</v>
      </c>
      <c r="I13" s="87" t="s">
        <v>42</v>
      </c>
      <c r="J13" s="89"/>
      <c r="K13" s="34"/>
      <c r="L13" s="35"/>
      <c r="M13" s="33">
        <f>(F13+H13)*L13</f>
        <v>0</v>
      </c>
      <c r="N13" s="27">
        <f t="shared" ref="N13" si="0">+F13+H13+M13</f>
        <v>0</v>
      </c>
    </row>
    <row r="14" spans="1:14" ht="69" customHeight="1" x14ac:dyDescent="0.25">
      <c r="A14" s="11" t="s">
        <v>40</v>
      </c>
      <c r="B14" s="103" t="s">
        <v>101</v>
      </c>
      <c r="C14" s="104"/>
      <c r="D14" s="85" t="s">
        <v>14</v>
      </c>
      <c r="E14" s="12">
        <v>1</v>
      </c>
      <c r="F14" s="87" t="s">
        <v>42</v>
      </c>
      <c r="G14" s="88"/>
      <c r="H14" s="89"/>
      <c r="I14" s="32"/>
      <c r="J14" s="33">
        <f>+I14*E14</f>
        <v>0</v>
      </c>
      <c r="K14" s="34"/>
      <c r="L14" s="35"/>
      <c r="M14" s="33">
        <f>(J14*L14)</f>
        <v>0</v>
      </c>
      <c r="N14" s="27">
        <f>+M14+J14</f>
        <v>0</v>
      </c>
    </row>
    <row r="15" spans="1:14" ht="99" customHeight="1" x14ac:dyDescent="0.25">
      <c r="A15" s="86" t="s">
        <v>283</v>
      </c>
      <c r="B15" s="86"/>
      <c r="C15" s="86"/>
      <c r="D15" s="86"/>
      <c r="E15" s="86"/>
      <c r="F15" s="86"/>
      <c r="G15" s="86"/>
      <c r="H15" s="86"/>
      <c r="I15" s="86"/>
      <c r="J15" s="86"/>
      <c r="K15" s="86"/>
      <c r="L15" s="86"/>
      <c r="M15" s="86"/>
      <c r="N15" s="86"/>
    </row>
    <row r="24" spans="5:5" x14ac:dyDescent="0.25">
      <c r="E24" s="19"/>
    </row>
    <row r="25" spans="5:5" x14ac:dyDescent="0.25">
      <c r="E25" s="19"/>
    </row>
    <row r="26" spans="5:5" x14ac:dyDescent="0.25">
      <c r="E26" s="19"/>
    </row>
    <row r="27" spans="5:5" x14ac:dyDescent="0.25">
      <c r="E27" s="19"/>
    </row>
    <row r="28" spans="5:5" x14ac:dyDescent="0.25">
      <c r="E28" s="19"/>
    </row>
    <row r="29" spans="5:5" x14ac:dyDescent="0.25">
      <c r="E29" s="19"/>
    </row>
    <row r="30" spans="5:5" x14ac:dyDescent="0.25">
      <c r="E30" s="19"/>
    </row>
    <row r="31" spans="5:5" x14ac:dyDescent="0.25">
      <c r="E31" s="19"/>
    </row>
    <row r="32" spans="5:5" x14ac:dyDescent="0.25">
      <c r="E32" s="19"/>
    </row>
    <row r="33" spans="5:5" x14ac:dyDescent="0.25">
      <c r="E33" s="19"/>
    </row>
    <row r="34" spans="5:5" x14ac:dyDescent="0.25">
      <c r="E34" s="19"/>
    </row>
    <row r="36" spans="5:5" x14ac:dyDescent="0.25">
      <c r="E36" s="20"/>
    </row>
  </sheetData>
  <mergeCells count="27">
    <mergeCell ref="F8:M8"/>
    <mergeCell ref="F10:H10"/>
    <mergeCell ref="I11:J11"/>
    <mergeCell ref="B14:C14"/>
    <mergeCell ref="B10:C10"/>
    <mergeCell ref="B13:C13"/>
    <mergeCell ref="A2:B2"/>
    <mergeCell ref="A1:N1"/>
    <mergeCell ref="C2:N2"/>
    <mergeCell ref="C3:N3"/>
    <mergeCell ref="C4:N4"/>
    <mergeCell ref="A15:N15"/>
    <mergeCell ref="F12:H12"/>
    <mergeCell ref="A3:B3"/>
    <mergeCell ref="A4:B4"/>
    <mergeCell ref="A5:B5"/>
    <mergeCell ref="B7:C7"/>
    <mergeCell ref="B8:C8"/>
    <mergeCell ref="B9:C9"/>
    <mergeCell ref="B11:C11"/>
    <mergeCell ref="B12:C12"/>
    <mergeCell ref="I13:J13"/>
    <mergeCell ref="F14:H14"/>
    <mergeCell ref="C5:N5"/>
    <mergeCell ref="I6:J6"/>
    <mergeCell ref="K6:M6"/>
    <mergeCell ref="F6:H6"/>
  </mergeCells>
  <conditionalFormatting sqref="G11 G13 I10 I14 K10:L14">
    <cfRule type="containsBlanks" dxfId="23" priority="1">
      <formula>LEN(TRIM(G10))=0</formula>
    </cfRule>
  </conditionalFormatting>
  <dataValidations count="4">
    <dataValidation operator="lessThanOrEqual" allowBlank="1" showInputMessage="1" showErrorMessage="1" sqref="I10" xr:uid="{00000000-0002-0000-0000-000000000000}"/>
    <dataValidation allowBlank="1" showInputMessage="1" showErrorMessage="1" prompt="Price in this cell should match with Total Package Price in GeM" sqref="N8" xr:uid="{00000000-0002-0000-0000-000001000000}"/>
    <dataValidation type="list" allowBlank="1" showInputMessage="1" showErrorMessage="1" error="Select  Applicable Type of GST" prompt="Select  Applicable Type of GST" sqref="K10:K14" xr:uid="{00000000-0002-0000-0000-000002000000}">
      <formula1>"IGST, CGST+SGST"</formula1>
    </dataValidation>
    <dataValidation type="decimal" allowBlank="1" showInputMessage="1" showErrorMessage="1" error="Input Numeric Value" sqref="G11 G13" xr:uid="{00000000-0002-0000-0000-000003000000}">
      <formula1>0.01</formula1>
      <formula2>10000</formula2>
    </dataValidation>
  </dataValidations>
  <pageMargins left="0.70866141732283472" right="0.70866141732283472" top="0.74803149606299213" bottom="0.74803149606299213" header="0.31496062992125984" footer="0.31496062992125984"/>
  <pageSetup paperSize="8"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7"/>
  <sheetViews>
    <sheetView topLeftCell="A70" zoomScale="85" zoomScaleNormal="85" zoomScaleSheetLayoutView="115" zoomScalePageLayoutView="40" workbookViewId="0">
      <selection activeCell="E81" sqref="E81"/>
    </sheetView>
  </sheetViews>
  <sheetFormatPr defaultColWidth="9.140625" defaultRowHeight="15" x14ac:dyDescent="0.25"/>
  <cols>
    <col min="1" max="1" width="6.85546875" style="6" customWidth="1"/>
    <col min="2" max="2" width="93.5703125" style="7" customWidth="1"/>
    <col min="3" max="3" width="6.140625" style="8" bestFit="1" customWidth="1"/>
    <col min="4" max="4" width="10.42578125" style="10" bestFit="1" customWidth="1"/>
    <col min="5" max="5" width="15.42578125" style="6" bestFit="1" customWidth="1"/>
    <col min="6" max="6" width="16.42578125" style="6" bestFit="1" customWidth="1"/>
    <col min="7" max="7" width="16.28515625" style="9" bestFit="1" customWidth="1"/>
    <col min="8" max="8" width="17.42578125" style="9" bestFit="1" customWidth="1"/>
    <col min="9" max="16384" width="9.140625" style="4"/>
  </cols>
  <sheetData>
    <row r="1" spans="1:8" ht="22.5" customHeight="1" x14ac:dyDescent="0.25">
      <c r="A1" s="106" t="s">
        <v>84</v>
      </c>
      <c r="B1" s="106"/>
      <c r="C1" s="106"/>
      <c r="D1" s="106"/>
      <c r="E1" s="106"/>
      <c r="F1" s="106"/>
      <c r="G1" s="106"/>
      <c r="H1" s="106"/>
    </row>
    <row r="2" spans="1:8" customFormat="1" ht="15" customHeight="1" x14ac:dyDescent="0.25">
      <c r="A2" s="108" t="s">
        <v>5</v>
      </c>
      <c r="B2" s="108"/>
      <c r="C2" s="107" t="s">
        <v>57</v>
      </c>
      <c r="D2" s="107"/>
      <c r="E2" s="107"/>
      <c r="F2" s="107"/>
      <c r="G2" s="107"/>
      <c r="H2" s="107"/>
    </row>
    <row r="3" spans="1:8" customFormat="1" ht="19.5" customHeight="1" x14ac:dyDescent="0.25">
      <c r="A3" s="108" t="s">
        <v>6</v>
      </c>
      <c r="B3" s="108"/>
      <c r="C3" s="107" t="s">
        <v>95</v>
      </c>
      <c r="D3" s="107"/>
      <c r="E3" s="107"/>
      <c r="F3" s="107"/>
      <c r="G3" s="107"/>
      <c r="H3" s="107"/>
    </row>
    <row r="4" spans="1:8" customFormat="1" ht="21.75" customHeight="1" x14ac:dyDescent="0.25">
      <c r="A4" s="108" t="s">
        <v>7</v>
      </c>
      <c r="B4" s="108"/>
      <c r="C4" s="107" t="s">
        <v>96</v>
      </c>
      <c r="D4" s="107"/>
      <c r="E4" s="107"/>
      <c r="F4" s="107"/>
      <c r="G4" s="107"/>
      <c r="H4" s="107"/>
    </row>
    <row r="5" spans="1:8" s="5" customFormat="1" x14ac:dyDescent="0.25">
      <c r="A5" s="109"/>
      <c r="B5" s="110" t="s">
        <v>29</v>
      </c>
      <c r="C5" s="111" t="s">
        <v>27</v>
      </c>
      <c r="D5" s="111" t="s">
        <v>102</v>
      </c>
      <c r="E5" s="91" t="s">
        <v>30</v>
      </c>
      <c r="F5" s="91"/>
      <c r="G5" s="91" t="s">
        <v>85</v>
      </c>
      <c r="H5" s="91"/>
    </row>
    <row r="6" spans="1:8" s="5" customFormat="1" ht="66" customHeight="1" x14ac:dyDescent="0.25">
      <c r="A6" s="109"/>
      <c r="B6" s="110"/>
      <c r="C6" s="111"/>
      <c r="D6" s="111"/>
      <c r="E6" s="39" t="s">
        <v>86</v>
      </c>
      <c r="F6" s="39" t="s">
        <v>87</v>
      </c>
      <c r="G6" s="39" t="s">
        <v>88</v>
      </c>
      <c r="H6" s="39" t="s">
        <v>89</v>
      </c>
    </row>
    <row r="7" spans="1:8" s="5" customFormat="1" ht="24" customHeight="1" x14ac:dyDescent="0.25">
      <c r="A7" s="15"/>
      <c r="B7" s="44" t="s">
        <v>41</v>
      </c>
      <c r="C7" s="11"/>
      <c r="D7" s="11"/>
      <c r="E7" s="11"/>
      <c r="F7" s="11"/>
      <c r="G7" s="11"/>
      <c r="H7" s="11"/>
    </row>
    <row r="8" spans="1:8" s="5" customFormat="1" ht="108.75" customHeight="1" x14ac:dyDescent="0.25">
      <c r="A8" s="52" t="s">
        <v>23</v>
      </c>
      <c r="B8" s="53" t="s">
        <v>103</v>
      </c>
      <c r="C8" s="54">
        <v>20</v>
      </c>
      <c r="D8" s="55" t="s">
        <v>16</v>
      </c>
      <c r="E8" s="69"/>
      <c r="F8" s="70">
        <f>+C8*E8</f>
        <v>0</v>
      </c>
      <c r="G8" s="69"/>
      <c r="H8" s="46">
        <f>+G8*C8</f>
        <v>0</v>
      </c>
    </row>
    <row r="9" spans="1:8" s="5" customFormat="1" ht="109.5" customHeight="1" x14ac:dyDescent="0.25">
      <c r="A9" s="52" t="s">
        <v>21</v>
      </c>
      <c r="B9" s="53" t="s">
        <v>104</v>
      </c>
      <c r="C9" s="54">
        <v>2</v>
      </c>
      <c r="D9" s="55" t="s">
        <v>16</v>
      </c>
      <c r="E9" s="69"/>
      <c r="F9" s="70">
        <f t="shared" ref="F9:F23" si="0">+C9*E9</f>
        <v>0</v>
      </c>
      <c r="G9" s="69"/>
      <c r="H9" s="46">
        <f t="shared" ref="H9:H23" si="1">+G9*C9</f>
        <v>0</v>
      </c>
    </row>
    <row r="10" spans="1:8" s="5" customFormat="1" ht="111.75" customHeight="1" x14ac:dyDescent="0.25">
      <c r="A10" s="52" t="s">
        <v>24</v>
      </c>
      <c r="B10" s="53" t="s">
        <v>105</v>
      </c>
      <c r="C10" s="54">
        <v>4</v>
      </c>
      <c r="D10" s="55" t="s">
        <v>16</v>
      </c>
      <c r="E10" s="69"/>
      <c r="F10" s="70">
        <f t="shared" si="0"/>
        <v>0</v>
      </c>
      <c r="G10" s="69"/>
      <c r="H10" s="46">
        <f t="shared" si="1"/>
        <v>0</v>
      </c>
    </row>
    <row r="11" spans="1:8" s="5" customFormat="1" ht="115.5" customHeight="1" x14ac:dyDescent="0.25">
      <c r="A11" s="52" t="s">
        <v>20</v>
      </c>
      <c r="B11" s="53" t="s">
        <v>106</v>
      </c>
      <c r="C11" s="54">
        <v>4</v>
      </c>
      <c r="D11" s="55" t="s">
        <v>16</v>
      </c>
      <c r="E11" s="69"/>
      <c r="F11" s="70">
        <f t="shared" si="0"/>
        <v>0</v>
      </c>
      <c r="G11" s="69"/>
      <c r="H11" s="46">
        <f t="shared" si="1"/>
        <v>0</v>
      </c>
    </row>
    <row r="12" spans="1:8" s="5" customFormat="1" ht="30.75" customHeight="1" x14ac:dyDescent="0.25">
      <c r="A12" s="52">
        <v>5</v>
      </c>
      <c r="B12" s="56" t="s">
        <v>107</v>
      </c>
      <c r="C12" s="57"/>
      <c r="D12" s="58"/>
      <c r="E12" s="58"/>
      <c r="F12" s="70">
        <f t="shared" si="0"/>
        <v>0</v>
      </c>
      <c r="G12" s="69"/>
      <c r="H12" s="46">
        <f t="shared" si="1"/>
        <v>0</v>
      </c>
    </row>
    <row r="13" spans="1:8" s="5" customFormat="1" ht="20.25" customHeight="1" x14ac:dyDescent="0.25">
      <c r="A13" s="52" t="s">
        <v>64</v>
      </c>
      <c r="B13" s="56" t="s">
        <v>108</v>
      </c>
      <c r="C13" s="57"/>
      <c r="D13" s="58"/>
      <c r="E13" s="58"/>
      <c r="F13" s="70">
        <f t="shared" si="0"/>
        <v>0</v>
      </c>
      <c r="G13" s="69"/>
      <c r="H13" s="46">
        <f t="shared" si="1"/>
        <v>0</v>
      </c>
    </row>
    <row r="14" spans="1:8" s="5" customFormat="1" x14ac:dyDescent="0.25">
      <c r="A14" s="59" t="s">
        <v>109</v>
      </c>
      <c r="B14" s="53" t="s">
        <v>110</v>
      </c>
      <c r="C14" s="60">
        <v>5600</v>
      </c>
      <c r="D14" s="55" t="s">
        <v>3</v>
      </c>
      <c r="E14" s="69"/>
      <c r="F14" s="70">
        <f t="shared" si="0"/>
        <v>0</v>
      </c>
      <c r="G14" s="69"/>
      <c r="H14" s="46">
        <f t="shared" si="1"/>
        <v>0</v>
      </c>
    </row>
    <row r="15" spans="1:8" s="5" customFormat="1" x14ac:dyDescent="0.25">
      <c r="A15" s="59" t="s">
        <v>111</v>
      </c>
      <c r="B15" s="53" t="s">
        <v>112</v>
      </c>
      <c r="C15" s="60">
        <v>4200</v>
      </c>
      <c r="D15" s="55" t="s">
        <v>3</v>
      </c>
      <c r="E15" s="69"/>
      <c r="F15" s="70">
        <f t="shared" si="0"/>
        <v>0</v>
      </c>
      <c r="G15" s="69"/>
      <c r="H15" s="46">
        <f t="shared" si="1"/>
        <v>0</v>
      </c>
    </row>
    <row r="16" spans="1:8" s="5" customFormat="1" x14ac:dyDescent="0.25">
      <c r="A16" s="59" t="s">
        <v>113</v>
      </c>
      <c r="B16" s="53" t="s">
        <v>114</v>
      </c>
      <c r="C16" s="60">
        <v>5400</v>
      </c>
      <c r="D16" s="55" t="s">
        <v>3</v>
      </c>
      <c r="E16" s="69"/>
      <c r="F16" s="70">
        <f t="shared" si="0"/>
        <v>0</v>
      </c>
      <c r="G16" s="69"/>
      <c r="H16" s="46">
        <f t="shared" si="1"/>
        <v>0</v>
      </c>
    </row>
    <row r="17" spans="1:8" s="5" customFormat="1" x14ac:dyDescent="0.25">
      <c r="A17" s="59" t="s">
        <v>115</v>
      </c>
      <c r="B17" s="53" t="s">
        <v>116</v>
      </c>
      <c r="C17" s="60">
        <v>2000</v>
      </c>
      <c r="D17" s="55" t="s">
        <v>3</v>
      </c>
      <c r="E17" s="69"/>
      <c r="F17" s="70">
        <f t="shared" si="0"/>
        <v>0</v>
      </c>
      <c r="G17" s="69"/>
      <c r="H17" s="46">
        <f t="shared" si="1"/>
        <v>0</v>
      </c>
    </row>
    <row r="18" spans="1:8" s="5" customFormat="1" x14ac:dyDescent="0.25">
      <c r="A18" s="52" t="s">
        <v>65</v>
      </c>
      <c r="B18" s="53" t="s">
        <v>117</v>
      </c>
      <c r="C18" s="54">
        <v>200</v>
      </c>
      <c r="D18" s="55" t="s">
        <v>3</v>
      </c>
      <c r="E18" s="69"/>
      <c r="F18" s="70">
        <f t="shared" si="0"/>
        <v>0</v>
      </c>
      <c r="G18" s="69"/>
      <c r="H18" s="46">
        <f t="shared" si="1"/>
        <v>0</v>
      </c>
    </row>
    <row r="19" spans="1:8" s="5" customFormat="1" x14ac:dyDescent="0.25">
      <c r="A19" s="52" t="s">
        <v>118</v>
      </c>
      <c r="B19" s="53" t="s">
        <v>119</v>
      </c>
      <c r="C19" s="54">
        <v>100</v>
      </c>
      <c r="D19" s="55" t="s">
        <v>3</v>
      </c>
      <c r="E19" s="69"/>
      <c r="F19" s="70">
        <f t="shared" si="0"/>
        <v>0</v>
      </c>
      <c r="G19" s="69"/>
      <c r="H19" s="46">
        <f t="shared" si="1"/>
        <v>0</v>
      </c>
    </row>
    <row r="20" spans="1:8" s="5" customFormat="1" x14ac:dyDescent="0.25">
      <c r="A20" s="52" t="s">
        <v>120</v>
      </c>
      <c r="B20" s="53" t="s">
        <v>121</v>
      </c>
      <c r="C20" s="54">
        <v>10</v>
      </c>
      <c r="D20" s="55" t="s">
        <v>3</v>
      </c>
      <c r="E20" s="69"/>
      <c r="F20" s="70">
        <f t="shared" si="0"/>
        <v>0</v>
      </c>
      <c r="G20" s="69"/>
      <c r="H20" s="46">
        <f t="shared" si="1"/>
        <v>0</v>
      </c>
    </row>
    <row r="21" spans="1:8" s="5" customFormat="1" ht="30" x14ac:dyDescent="0.25">
      <c r="A21" s="52" t="s">
        <v>122</v>
      </c>
      <c r="B21" s="53" t="s">
        <v>123</v>
      </c>
      <c r="C21" s="54">
        <v>100</v>
      </c>
      <c r="D21" s="55" t="s">
        <v>3</v>
      </c>
      <c r="E21" s="69"/>
      <c r="F21" s="70">
        <f t="shared" si="0"/>
        <v>0</v>
      </c>
      <c r="G21" s="69"/>
      <c r="H21" s="46">
        <f t="shared" si="1"/>
        <v>0</v>
      </c>
    </row>
    <row r="22" spans="1:8" s="5" customFormat="1" ht="30" x14ac:dyDescent="0.25">
      <c r="A22" s="52" t="s">
        <v>124</v>
      </c>
      <c r="B22" s="53" t="s">
        <v>125</v>
      </c>
      <c r="C22" s="54">
        <v>10</v>
      </c>
      <c r="D22" s="55" t="s">
        <v>3</v>
      </c>
      <c r="E22" s="69"/>
      <c r="F22" s="70">
        <f t="shared" si="0"/>
        <v>0</v>
      </c>
      <c r="G22" s="69"/>
      <c r="H22" s="46">
        <f t="shared" si="1"/>
        <v>0</v>
      </c>
    </row>
    <row r="23" spans="1:8" s="5" customFormat="1" ht="30" x14ac:dyDescent="0.25">
      <c r="A23" s="52" t="s">
        <v>126</v>
      </c>
      <c r="B23" s="53" t="s">
        <v>127</v>
      </c>
      <c r="C23" s="54">
        <v>50</v>
      </c>
      <c r="D23" s="55" t="s">
        <v>3</v>
      </c>
      <c r="E23" s="69"/>
      <c r="F23" s="70">
        <f t="shared" si="0"/>
        <v>0</v>
      </c>
      <c r="G23" s="69"/>
      <c r="H23" s="46">
        <f t="shared" si="1"/>
        <v>0</v>
      </c>
    </row>
    <row r="24" spans="1:8" s="5" customFormat="1" x14ac:dyDescent="0.25">
      <c r="A24" s="52" t="s">
        <v>128</v>
      </c>
      <c r="B24" s="53" t="s">
        <v>129</v>
      </c>
      <c r="C24" s="60">
        <v>1500</v>
      </c>
      <c r="D24" s="55" t="s">
        <v>3</v>
      </c>
      <c r="E24" s="69"/>
      <c r="F24" s="58"/>
      <c r="G24" s="58"/>
      <c r="H24" s="11"/>
    </row>
    <row r="25" spans="1:8" s="5" customFormat="1" x14ac:dyDescent="0.25">
      <c r="A25" s="52" t="s">
        <v>130</v>
      </c>
      <c r="B25" s="53" t="s">
        <v>131</v>
      </c>
      <c r="C25" s="60">
        <v>50</v>
      </c>
      <c r="D25" s="55" t="s">
        <v>3</v>
      </c>
      <c r="E25" s="69"/>
      <c r="F25" s="70">
        <f t="shared" ref="F25:F48" si="2">+C25*E25</f>
        <v>0</v>
      </c>
      <c r="G25" s="69"/>
      <c r="H25" s="46">
        <f t="shared" ref="H25:H48" si="3">+G25*C25</f>
        <v>0</v>
      </c>
    </row>
    <row r="26" spans="1:8" s="5" customFormat="1" x14ac:dyDescent="0.25">
      <c r="A26" s="52" t="s">
        <v>132</v>
      </c>
      <c r="B26" s="53" t="s">
        <v>133</v>
      </c>
      <c r="C26" s="60">
        <v>100</v>
      </c>
      <c r="D26" s="55" t="s">
        <v>3</v>
      </c>
      <c r="E26" s="69"/>
      <c r="F26" s="70">
        <f t="shared" si="2"/>
        <v>0</v>
      </c>
      <c r="G26" s="69"/>
      <c r="H26" s="46">
        <f t="shared" si="3"/>
        <v>0</v>
      </c>
    </row>
    <row r="27" spans="1:8" s="5" customFormat="1" x14ac:dyDescent="0.25">
      <c r="A27" s="61" t="s">
        <v>134</v>
      </c>
      <c r="B27" s="53" t="s">
        <v>135</v>
      </c>
      <c r="C27" s="54">
        <v>100</v>
      </c>
      <c r="D27" s="55" t="s">
        <v>3</v>
      </c>
      <c r="E27" s="69"/>
      <c r="F27" s="70">
        <f t="shared" si="2"/>
        <v>0</v>
      </c>
      <c r="G27" s="69"/>
      <c r="H27" s="46">
        <f t="shared" si="3"/>
        <v>0</v>
      </c>
    </row>
    <row r="28" spans="1:8" s="5" customFormat="1" x14ac:dyDescent="0.25">
      <c r="A28" s="52" t="s">
        <v>136</v>
      </c>
      <c r="B28" s="53" t="s">
        <v>137</v>
      </c>
      <c r="C28" s="54">
        <v>1000</v>
      </c>
      <c r="D28" s="55" t="s">
        <v>3</v>
      </c>
      <c r="E28" s="69"/>
      <c r="F28" s="70">
        <f t="shared" si="2"/>
        <v>0</v>
      </c>
      <c r="G28" s="69"/>
      <c r="H28" s="46">
        <f t="shared" si="3"/>
        <v>0</v>
      </c>
    </row>
    <row r="29" spans="1:8" s="5" customFormat="1" x14ac:dyDescent="0.25">
      <c r="A29" s="52" t="s">
        <v>22</v>
      </c>
      <c r="B29" s="56" t="s">
        <v>138</v>
      </c>
      <c r="C29" s="57"/>
      <c r="D29" s="58"/>
      <c r="E29" s="58"/>
      <c r="F29" s="70">
        <f t="shared" si="2"/>
        <v>0</v>
      </c>
      <c r="G29" s="69"/>
      <c r="H29" s="46">
        <f t="shared" si="3"/>
        <v>0</v>
      </c>
    </row>
    <row r="30" spans="1:8" s="5" customFormat="1" x14ac:dyDescent="0.25">
      <c r="A30" s="59" t="s">
        <v>109</v>
      </c>
      <c r="B30" s="53" t="s">
        <v>139</v>
      </c>
      <c r="C30" s="54">
        <v>30</v>
      </c>
      <c r="D30" s="55" t="s">
        <v>3</v>
      </c>
      <c r="E30" s="69"/>
      <c r="F30" s="70">
        <f t="shared" si="2"/>
        <v>0</v>
      </c>
      <c r="G30" s="69"/>
      <c r="H30" s="46">
        <f t="shared" si="3"/>
        <v>0</v>
      </c>
    </row>
    <row r="31" spans="1:8" s="5" customFormat="1" ht="30" x14ac:dyDescent="0.25">
      <c r="A31" s="59" t="s">
        <v>111</v>
      </c>
      <c r="B31" s="53" t="s">
        <v>140</v>
      </c>
      <c r="C31" s="54">
        <v>30</v>
      </c>
      <c r="D31" s="55" t="s">
        <v>67</v>
      </c>
      <c r="E31" s="69"/>
      <c r="F31" s="70">
        <f t="shared" si="2"/>
        <v>0</v>
      </c>
      <c r="G31" s="69"/>
      <c r="H31" s="46">
        <f t="shared" si="3"/>
        <v>0</v>
      </c>
    </row>
    <row r="32" spans="1:8" s="5" customFormat="1" x14ac:dyDescent="0.25">
      <c r="A32" s="59" t="s">
        <v>113</v>
      </c>
      <c r="B32" s="53" t="s">
        <v>141</v>
      </c>
      <c r="C32" s="54">
        <v>10</v>
      </c>
      <c r="D32" s="55" t="s">
        <v>3</v>
      </c>
      <c r="E32" s="69"/>
      <c r="F32" s="70">
        <f t="shared" si="2"/>
        <v>0</v>
      </c>
      <c r="G32" s="69"/>
      <c r="H32" s="46">
        <f t="shared" si="3"/>
        <v>0</v>
      </c>
    </row>
    <row r="33" spans="1:8" s="5" customFormat="1" ht="30" x14ac:dyDescent="0.25">
      <c r="A33" s="52" t="s">
        <v>60</v>
      </c>
      <c r="B33" s="56" t="s">
        <v>142</v>
      </c>
      <c r="C33" s="57"/>
      <c r="D33" s="58"/>
      <c r="E33" s="58"/>
      <c r="F33" s="70">
        <f t="shared" si="2"/>
        <v>0</v>
      </c>
      <c r="G33" s="69"/>
      <c r="H33" s="46">
        <f t="shared" si="3"/>
        <v>0</v>
      </c>
    </row>
    <row r="34" spans="1:8" s="5" customFormat="1" x14ac:dyDescent="0.25">
      <c r="A34" s="59" t="s">
        <v>109</v>
      </c>
      <c r="B34" s="53" t="s">
        <v>143</v>
      </c>
      <c r="C34" s="54">
        <v>18</v>
      </c>
      <c r="D34" s="55" t="s">
        <v>67</v>
      </c>
      <c r="E34" s="69"/>
      <c r="F34" s="70">
        <f t="shared" si="2"/>
        <v>0</v>
      </c>
      <c r="G34" s="69"/>
      <c r="H34" s="46">
        <f t="shared" si="3"/>
        <v>0</v>
      </c>
    </row>
    <row r="35" spans="1:8" s="5" customFormat="1" x14ac:dyDescent="0.25">
      <c r="A35" s="59" t="s">
        <v>111</v>
      </c>
      <c r="B35" s="53" t="s">
        <v>144</v>
      </c>
      <c r="C35" s="54">
        <v>18</v>
      </c>
      <c r="D35" s="55" t="s">
        <v>67</v>
      </c>
      <c r="E35" s="69"/>
      <c r="F35" s="70">
        <f t="shared" si="2"/>
        <v>0</v>
      </c>
      <c r="G35" s="69"/>
      <c r="H35" s="46">
        <f t="shared" si="3"/>
        <v>0</v>
      </c>
    </row>
    <row r="36" spans="1:8" s="5" customFormat="1" x14ac:dyDescent="0.25">
      <c r="A36" s="59" t="s">
        <v>113</v>
      </c>
      <c r="B36" s="53" t="s">
        <v>145</v>
      </c>
      <c r="C36" s="54">
        <v>2</v>
      </c>
      <c r="D36" s="55" t="s">
        <v>67</v>
      </c>
      <c r="E36" s="69"/>
      <c r="F36" s="70">
        <f t="shared" si="2"/>
        <v>0</v>
      </c>
      <c r="G36" s="69"/>
      <c r="H36" s="46">
        <f t="shared" si="3"/>
        <v>0</v>
      </c>
    </row>
    <row r="37" spans="1:8" s="5" customFormat="1" ht="45" x14ac:dyDescent="0.25">
      <c r="A37" s="52" t="s">
        <v>10</v>
      </c>
      <c r="B37" s="56" t="s">
        <v>146</v>
      </c>
      <c r="C37" s="57"/>
      <c r="D37" s="58"/>
      <c r="E37" s="58"/>
      <c r="F37" s="70">
        <f t="shared" si="2"/>
        <v>0</v>
      </c>
      <c r="G37" s="69"/>
      <c r="H37" s="46">
        <f t="shared" si="3"/>
        <v>0</v>
      </c>
    </row>
    <row r="38" spans="1:8" s="5" customFormat="1" x14ac:dyDescent="0.25">
      <c r="A38" s="59" t="s">
        <v>109</v>
      </c>
      <c r="B38" s="53" t="s">
        <v>147</v>
      </c>
      <c r="C38" s="54">
        <v>70</v>
      </c>
      <c r="D38" s="55" t="s">
        <v>67</v>
      </c>
      <c r="E38" s="69"/>
      <c r="F38" s="70">
        <f t="shared" si="2"/>
        <v>0</v>
      </c>
      <c r="G38" s="69"/>
      <c r="H38" s="46">
        <f t="shared" si="3"/>
        <v>0</v>
      </c>
    </row>
    <row r="39" spans="1:8" s="5" customFormat="1" x14ac:dyDescent="0.25">
      <c r="A39" s="59" t="s">
        <v>111</v>
      </c>
      <c r="B39" s="53" t="s">
        <v>148</v>
      </c>
      <c r="C39" s="54">
        <v>10</v>
      </c>
      <c r="D39" s="55" t="s">
        <v>67</v>
      </c>
      <c r="E39" s="69"/>
      <c r="F39" s="70">
        <f t="shared" si="2"/>
        <v>0</v>
      </c>
      <c r="G39" s="69"/>
      <c r="H39" s="46">
        <f t="shared" si="3"/>
        <v>0</v>
      </c>
    </row>
    <row r="40" spans="1:8" s="5" customFormat="1" x14ac:dyDescent="0.25">
      <c r="A40" s="59" t="s">
        <v>113</v>
      </c>
      <c r="B40" s="53" t="s">
        <v>149</v>
      </c>
      <c r="C40" s="54">
        <v>4</v>
      </c>
      <c r="D40" s="55" t="s">
        <v>67</v>
      </c>
      <c r="E40" s="69"/>
      <c r="F40" s="70">
        <f t="shared" si="2"/>
        <v>0</v>
      </c>
      <c r="G40" s="69"/>
      <c r="H40" s="46">
        <f t="shared" si="3"/>
        <v>0</v>
      </c>
    </row>
    <row r="41" spans="1:8" s="5" customFormat="1" x14ac:dyDescent="0.25">
      <c r="A41" s="59" t="s">
        <v>115</v>
      </c>
      <c r="B41" s="53" t="s">
        <v>150</v>
      </c>
      <c r="C41" s="54">
        <v>4</v>
      </c>
      <c r="D41" s="55" t="s">
        <v>67</v>
      </c>
      <c r="E41" s="69"/>
      <c r="F41" s="70">
        <f t="shared" si="2"/>
        <v>0</v>
      </c>
      <c r="G41" s="69"/>
      <c r="H41" s="46">
        <f t="shared" si="3"/>
        <v>0</v>
      </c>
    </row>
    <row r="42" spans="1:8" s="5" customFormat="1" ht="45" x14ac:dyDescent="0.25">
      <c r="A42" s="52" t="s">
        <v>56</v>
      </c>
      <c r="B42" s="56" t="s">
        <v>151</v>
      </c>
      <c r="C42" s="57"/>
      <c r="D42" s="58"/>
      <c r="E42" s="58"/>
      <c r="F42" s="70">
        <f t="shared" si="2"/>
        <v>0</v>
      </c>
      <c r="G42" s="69"/>
      <c r="H42" s="46">
        <f t="shared" si="3"/>
        <v>0</v>
      </c>
    </row>
    <row r="43" spans="1:8" s="5" customFormat="1" x14ac:dyDescent="0.25">
      <c r="A43" s="59" t="s">
        <v>109</v>
      </c>
      <c r="B43" s="53" t="s">
        <v>152</v>
      </c>
      <c r="C43" s="54">
        <v>70</v>
      </c>
      <c r="D43" s="55" t="s">
        <v>67</v>
      </c>
      <c r="E43" s="69"/>
      <c r="F43" s="70">
        <f t="shared" si="2"/>
        <v>0</v>
      </c>
      <c r="G43" s="69"/>
      <c r="H43" s="46">
        <f t="shared" si="3"/>
        <v>0</v>
      </c>
    </row>
    <row r="44" spans="1:8" s="5" customFormat="1" x14ac:dyDescent="0.25">
      <c r="A44" s="59" t="s">
        <v>111</v>
      </c>
      <c r="B44" s="53" t="s">
        <v>153</v>
      </c>
      <c r="C44" s="54">
        <v>30</v>
      </c>
      <c r="D44" s="62" t="s">
        <v>67</v>
      </c>
      <c r="E44" s="69"/>
      <c r="F44" s="70">
        <f t="shared" si="2"/>
        <v>0</v>
      </c>
      <c r="G44" s="69"/>
      <c r="H44" s="46">
        <f t="shared" si="3"/>
        <v>0</v>
      </c>
    </row>
    <row r="45" spans="1:8" s="5" customFormat="1" x14ac:dyDescent="0.25">
      <c r="A45" s="59" t="s">
        <v>113</v>
      </c>
      <c r="B45" s="53" t="s">
        <v>154</v>
      </c>
      <c r="C45" s="54">
        <v>4</v>
      </c>
      <c r="D45" s="62" t="s">
        <v>67</v>
      </c>
      <c r="E45" s="69"/>
      <c r="F45" s="70">
        <f t="shared" si="2"/>
        <v>0</v>
      </c>
      <c r="G45" s="69"/>
      <c r="H45" s="46">
        <f t="shared" si="3"/>
        <v>0</v>
      </c>
    </row>
    <row r="46" spans="1:8" s="5" customFormat="1" x14ac:dyDescent="0.25">
      <c r="A46" s="59" t="s">
        <v>115</v>
      </c>
      <c r="B46" s="53" t="s">
        <v>155</v>
      </c>
      <c r="C46" s="54">
        <v>4</v>
      </c>
      <c r="D46" s="55" t="s">
        <v>67</v>
      </c>
      <c r="E46" s="69"/>
      <c r="F46" s="70">
        <f t="shared" si="2"/>
        <v>0</v>
      </c>
      <c r="G46" s="69"/>
      <c r="H46" s="46">
        <f t="shared" si="3"/>
        <v>0</v>
      </c>
    </row>
    <row r="47" spans="1:8" s="5" customFormat="1" x14ac:dyDescent="0.25">
      <c r="A47" s="59" t="s">
        <v>156</v>
      </c>
      <c r="B47" s="53" t="s">
        <v>157</v>
      </c>
      <c r="C47" s="54">
        <v>4</v>
      </c>
      <c r="D47" s="55" t="s">
        <v>67</v>
      </c>
      <c r="E47" s="69"/>
      <c r="F47" s="70">
        <f t="shared" si="2"/>
        <v>0</v>
      </c>
      <c r="G47" s="69"/>
      <c r="H47" s="46">
        <f t="shared" si="3"/>
        <v>0</v>
      </c>
    </row>
    <row r="48" spans="1:8" s="5" customFormat="1" ht="60" x14ac:dyDescent="0.25">
      <c r="A48" s="52" t="s">
        <v>61</v>
      </c>
      <c r="B48" s="56" t="s">
        <v>158</v>
      </c>
      <c r="C48" s="57"/>
      <c r="D48" s="58"/>
      <c r="E48" s="58"/>
      <c r="F48" s="70">
        <f t="shared" si="2"/>
        <v>0</v>
      </c>
      <c r="G48" s="69"/>
      <c r="H48" s="46">
        <f t="shared" si="3"/>
        <v>0</v>
      </c>
    </row>
    <row r="49" spans="1:8" s="5" customFormat="1" x14ac:dyDescent="0.25">
      <c r="A49" s="59" t="s">
        <v>109</v>
      </c>
      <c r="B49" s="53" t="s">
        <v>152</v>
      </c>
      <c r="C49" s="54">
        <v>2</v>
      </c>
      <c r="D49" s="55" t="s">
        <v>67</v>
      </c>
      <c r="E49" s="69"/>
      <c r="F49" s="58"/>
      <c r="G49" s="58"/>
      <c r="H49" s="11"/>
    </row>
    <row r="50" spans="1:8" s="5" customFormat="1" x14ac:dyDescent="0.25">
      <c r="A50" s="59" t="s">
        <v>111</v>
      </c>
      <c r="B50" s="53" t="s">
        <v>159</v>
      </c>
      <c r="C50" s="54">
        <v>40</v>
      </c>
      <c r="D50" s="55" t="s">
        <v>67</v>
      </c>
      <c r="E50" s="69"/>
      <c r="F50" s="70">
        <f t="shared" ref="F50:F65" si="4">+C50*E50</f>
        <v>0</v>
      </c>
      <c r="G50" s="69"/>
      <c r="H50" s="46">
        <f t="shared" ref="H50:H65" si="5">+G50*C50</f>
        <v>0</v>
      </c>
    </row>
    <row r="51" spans="1:8" s="5" customFormat="1" x14ac:dyDescent="0.25">
      <c r="A51" s="59" t="s">
        <v>113</v>
      </c>
      <c r="B51" s="53" t="s">
        <v>154</v>
      </c>
      <c r="C51" s="54">
        <v>4</v>
      </c>
      <c r="D51" s="55" t="s">
        <v>67</v>
      </c>
      <c r="E51" s="69"/>
      <c r="F51" s="70">
        <f t="shared" si="4"/>
        <v>0</v>
      </c>
      <c r="G51" s="69"/>
      <c r="H51" s="46">
        <f t="shared" si="5"/>
        <v>0</v>
      </c>
    </row>
    <row r="52" spans="1:8" s="5" customFormat="1" x14ac:dyDescent="0.25">
      <c r="A52" s="59" t="s">
        <v>115</v>
      </c>
      <c r="B52" s="53" t="s">
        <v>160</v>
      </c>
      <c r="C52" s="54">
        <v>10</v>
      </c>
      <c r="D52" s="55" t="s">
        <v>67</v>
      </c>
      <c r="E52" s="69"/>
      <c r="F52" s="70">
        <f t="shared" si="4"/>
        <v>0</v>
      </c>
      <c r="G52" s="69"/>
      <c r="H52" s="46">
        <f t="shared" si="5"/>
        <v>0</v>
      </c>
    </row>
    <row r="53" spans="1:8" s="5" customFormat="1" x14ac:dyDescent="0.25">
      <c r="A53" s="59" t="s">
        <v>156</v>
      </c>
      <c r="B53" s="53" t="s">
        <v>161</v>
      </c>
      <c r="C53" s="54">
        <v>10</v>
      </c>
      <c r="D53" s="55" t="s">
        <v>67</v>
      </c>
      <c r="E53" s="69"/>
      <c r="F53" s="70">
        <f t="shared" si="4"/>
        <v>0</v>
      </c>
      <c r="G53" s="69"/>
      <c r="H53" s="46">
        <f t="shared" si="5"/>
        <v>0</v>
      </c>
    </row>
    <row r="54" spans="1:8" s="5" customFormat="1" x14ac:dyDescent="0.25">
      <c r="A54" s="59" t="s">
        <v>162</v>
      </c>
      <c r="B54" s="53" t="s">
        <v>163</v>
      </c>
      <c r="C54" s="54">
        <v>2</v>
      </c>
      <c r="D54" s="55" t="s">
        <v>67</v>
      </c>
      <c r="E54" s="69"/>
      <c r="F54" s="70">
        <f t="shared" si="4"/>
        <v>0</v>
      </c>
      <c r="G54" s="69"/>
      <c r="H54" s="46">
        <f t="shared" si="5"/>
        <v>0</v>
      </c>
    </row>
    <row r="55" spans="1:8" s="5" customFormat="1" ht="45" x14ac:dyDescent="0.25">
      <c r="A55" s="52" t="s">
        <v>59</v>
      </c>
      <c r="B55" s="56" t="s">
        <v>164</v>
      </c>
      <c r="C55" s="57"/>
      <c r="D55" s="58"/>
      <c r="E55" s="58"/>
      <c r="F55" s="70">
        <f t="shared" si="4"/>
        <v>0</v>
      </c>
      <c r="G55" s="69"/>
      <c r="H55" s="46">
        <f t="shared" si="5"/>
        <v>0</v>
      </c>
    </row>
    <row r="56" spans="1:8" s="5" customFormat="1" x14ac:dyDescent="0.25">
      <c r="A56" s="59" t="s">
        <v>109</v>
      </c>
      <c r="B56" s="53" t="s">
        <v>165</v>
      </c>
      <c r="C56" s="54">
        <v>20</v>
      </c>
      <c r="D56" s="55" t="s">
        <v>67</v>
      </c>
      <c r="E56" s="69"/>
      <c r="F56" s="70">
        <f t="shared" si="4"/>
        <v>0</v>
      </c>
      <c r="G56" s="69"/>
      <c r="H56" s="46">
        <f t="shared" si="5"/>
        <v>0</v>
      </c>
    </row>
    <row r="57" spans="1:8" s="5" customFormat="1" x14ac:dyDescent="0.25">
      <c r="A57" s="59" t="s">
        <v>111</v>
      </c>
      <c r="B57" s="53" t="s">
        <v>166</v>
      </c>
      <c r="C57" s="54">
        <v>20</v>
      </c>
      <c r="D57" s="55" t="s">
        <v>67</v>
      </c>
      <c r="E57" s="69"/>
      <c r="F57" s="70">
        <f t="shared" si="4"/>
        <v>0</v>
      </c>
      <c r="G57" s="69"/>
      <c r="H57" s="46">
        <f t="shared" si="5"/>
        <v>0</v>
      </c>
    </row>
    <row r="58" spans="1:8" s="5" customFormat="1" x14ac:dyDescent="0.25">
      <c r="A58" s="59" t="s">
        <v>113</v>
      </c>
      <c r="B58" s="53" t="s">
        <v>167</v>
      </c>
      <c r="C58" s="54">
        <v>2</v>
      </c>
      <c r="D58" s="55" t="s">
        <v>67</v>
      </c>
      <c r="E58" s="69"/>
      <c r="F58" s="70">
        <f t="shared" si="4"/>
        <v>0</v>
      </c>
      <c r="G58" s="69"/>
      <c r="H58" s="46">
        <f t="shared" si="5"/>
        <v>0</v>
      </c>
    </row>
    <row r="59" spans="1:8" s="5" customFormat="1" x14ac:dyDescent="0.25">
      <c r="A59" s="59" t="s">
        <v>115</v>
      </c>
      <c r="B59" s="53" t="s">
        <v>168</v>
      </c>
      <c r="C59" s="54">
        <v>8</v>
      </c>
      <c r="D59" s="55" t="s">
        <v>67</v>
      </c>
      <c r="E59" s="69"/>
      <c r="F59" s="70">
        <f t="shared" si="4"/>
        <v>0</v>
      </c>
      <c r="G59" s="69"/>
      <c r="H59" s="46">
        <f t="shared" si="5"/>
        <v>0</v>
      </c>
    </row>
    <row r="60" spans="1:8" s="5" customFormat="1" x14ac:dyDescent="0.25">
      <c r="A60" s="59" t="s">
        <v>156</v>
      </c>
      <c r="B60" s="53" t="s">
        <v>161</v>
      </c>
      <c r="C60" s="54">
        <v>2</v>
      </c>
      <c r="D60" s="55" t="s">
        <v>67</v>
      </c>
      <c r="E60" s="69"/>
      <c r="F60" s="70">
        <f t="shared" si="4"/>
        <v>0</v>
      </c>
      <c r="G60" s="69"/>
      <c r="H60" s="46">
        <f t="shared" si="5"/>
        <v>0</v>
      </c>
    </row>
    <row r="61" spans="1:8" s="5" customFormat="1" x14ac:dyDescent="0.25">
      <c r="A61" s="59" t="s">
        <v>162</v>
      </c>
      <c r="B61" s="53" t="s">
        <v>169</v>
      </c>
      <c r="C61" s="54">
        <v>2</v>
      </c>
      <c r="D61" s="55" t="s">
        <v>67</v>
      </c>
      <c r="E61" s="69"/>
      <c r="F61" s="70">
        <f t="shared" si="4"/>
        <v>0</v>
      </c>
      <c r="G61" s="69"/>
      <c r="H61" s="46">
        <f t="shared" si="5"/>
        <v>0</v>
      </c>
    </row>
    <row r="62" spans="1:8" s="5" customFormat="1" ht="45" x14ac:dyDescent="0.25">
      <c r="A62" s="52" t="s">
        <v>47</v>
      </c>
      <c r="B62" s="56" t="s">
        <v>170</v>
      </c>
      <c r="C62" s="54"/>
      <c r="D62" s="58"/>
      <c r="E62" s="58"/>
      <c r="F62" s="70">
        <f t="shared" si="4"/>
        <v>0</v>
      </c>
      <c r="G62" s="69"/>
      <c r="H62" s="46">
        <f t="shared" si="5"/>
        <v>0</v>
      </c>
    </row>
    <row r="63" spans="1:8" s="5" customFormat="1" x14ac:dyDescent="0.25">
      <c r="A63" s="59" t="s">
        <v>109</v>
      </c>
      <c r="B63" s="53" t="s">
        <v>171</v>
      </c>
      <c r="C63" s="54">
        <v>150</v>
      </c>
      <c r="D63" s="55" t="s">
        <v>67</v>
      </c>
      <c r="E63" s="69"/>
      <c r="F63" s="70">
        <f t="shared" si="4"/>
        <v>0</v>
      </c>
      <c r="G63" s="69"/>
      <c r="H63" s="46">
        <f t="shared" si="5"/>
        <v>0</v>
      </c>
    </row>
    <row r="64" spans="1:8" s="5" customFormat="1" x14ac:dyDescent="0.25">
      <c r="A64" s="59" t="s">
        <v>46</v>
      </c>
      <c r="B64" s="53" t="s">
        <v>172</v>
      </c>
      <c r="C64" s="54">
        <v>20</v>
      </c>
      <c r="D64" s="55" t="s">
        <v>67</v>
      </c>
      <c r="E64" s="69"/>
      <c r="F64" s="70">
        <f t="shared" si="4"/>
        <v>0</v>
      </c>
      <c r="G64" s="69"/>
      <c r="H64" s="46">
        <f t="shared" si="5"/>
        <v>0</v>
      </c>
    </row>
    <row r="65" spans="1:8" s="5" customFormat="1" ht="30" x14ac:dyDescent="0.25">
      <c r="A65" s="59" t="s">
        <v>62</v>
      </c>
      <c r="B65" s="53" t="s">
        <v>173</v>
      </c>
      <c r="C65" s="54"/>
      <c r="D65" s="55"/>
      <c r="E65" s="58"/>
      <c r="F65" s="70">
        <f t="shared" si="4"/>
        <v>0</v>
      </c>
      <c r="G65" s="69"/>
      <c r="H65" s="46">
        <f t="shared" si="5"/>
        <v>0</v>
      </c>
    </row>
    <row r="66" spans="1:8" s="5" customFormat="1" x14ac:dyDescent="0.25">
      <c r="A66" s="59" t="s">
        <v>109</v>
      </c>
      <c r="B66" s="53" t="s">
        <v>174</v>
      </c>
      <c r="C66" s="54">
        <v>5</v>
      </c>
      <c r="D66" s="55" t="s">
        <v>67</v>
      </c>
      <c r="E66" s="69"/>
      <c r="F66" s="58"/>
      <c r="G66" s="58"/>
      <c r="H66" s="11"/>
    </row>
    <row r="67" spans="1:8" s="5" customFormat="1" x14ac:dyDescent="0.25">
      <c r="A67" s="59" t="s">
        <v>111</v>
      </c>
      <c r="B67" s="53" t="s">
        <v>175</v>
      </c>
      <c r="C67" s="54">
        <v>5</v>
      </c>
      <c r="D67" s="55" t="s">
        <v>67</v>
      </c>
      <c r="E67" s="69"/>
      <c r="F67" s="70">
        <f t="shared" ref="F67:F81" si="6">+C67*E67</f>
        <v>0</v>
      </c>
      <c r="G67" s="69"/>
      <c r="H67" s="46">
        <f t="shared" ref="H67:H81" si="7">+G67*C67</f>
        <v>0</v>
      </c>
    </row>
    <row r="68" spans="1:8" s="5" customFormat="1" x14ac:dyDescent="0.25">
      <c r="A68" s="59" t="s">
        <v>113</v>
      </c>
      <c r="B68" s="53" t="s">
        <v>176</v>
      </c>
      <c r="C68" s="54">
        <v>2</v>
      </c>
      <c r="D68" s="55" t="s">
        <v>67</v>
      </c>
      <c r="E68" s="69"/>
      <c r="F68" s="70">
        <f t="shared" si="6"/>
        <v>0</v>
      </c>
      <c r="G68" s="69"/>
      <c r="H68" s="46">
        <f t="shared" si="7"/>
        <v>0</v>
      </c>
    </row>
    <row r="69" spans="1:8" s="5" customFormat="1" x14ac:dyDescent="0.25">
      <c r="A69" s="59" t="s">
        <v>115</v>
      </c>
      <c r="B69" s="53" t="s">
        <v>177</v>
      </c>
      <c r="C69" s="54">
        <v>2</v>
      </c>
      <c r="D69" s="55" t="s">
        <v>67</v>
      </c>
      <c r="E69" s="69"/>
      <c r="F69" s="70">
        <f t="shared" si="6"/>
        <v>0</v>
      </c>
      <c r="G69" s="69"/>
      <c r="H69" s="46">
        <f t="shared" si="7"/>
        <v>0</v>
      </c>
    </row>
    <row r="70" spans="1:8" s="5" customFormat="1" x14ac:dyDescent="0.25">
      <c r="A70" s="59" t="s">
        <v>156</v>
      </c>
      <c r="B70" s="53" t="s">
        <v>178</v>
      </c>
      <c r="C70" s="54">
        <v>2</v>
      </c>
      <c r="D70" s="55" t="s">
        <v>67</v>
      </c>
      <c r="E70" s="69"/>
      <c r="F70" s="70">
        <f t="shared" si="6"/>
        <v>0</v>
      </c>
      <c r="G70" s="69"/>
      <c r="H70" s="46">
        <f t="shared" si="7"/>
        <v>0</v>
      </c>
    </row>
    <row r="71" spans="1:8" s="5" customFormat="1" x14ac:dyDescent="0.25">
      <c r="A71" s="59" t="s">
        <v>162</v>
      </c>
      <c r="B71" s="53" t="s">
        <v>179</v>
      </c>
      <c r="C71" s="54">
        <v>2</v>
      </c>
      <c r="D71" s="55" t="s">
        <v>67</v>
      </c>
      <c r="E71" s="69"/>
      <c r="F71" s="70">
        <f t="shared" si="6"/>
        <v>0</v>
      </c>
      <c r="G71" s="69"/>
      <c r="H71" s="46">
        <f t="shared" si="7"/>
        <v>0</v>
      </c>
    </row>
    <row r="72" spans="1:8" s="5" customFormat="1" ht="45" x14ac:dyDescent="0.25">
      <c r="A72" s="52" t="s">
        <v>69</v>
      </c>
      <c r="B72" s="56" t="s">
        <v>180</v>
      </c>
      <c r="C72" s="54">
        <v>1</v>
      </c>
      <c r="D72" s="55" t="s">
        <v>4</v>
      </c>
      <c r="E72" s="69"/>
      <c r="F72" s="70">
        <f t="shared" si="6"/>
        <v>0</v>
      </c>
      <c r="G72" s="69"/>
      <c r="H72" s="46">
        <f t="shared" si="7"/>
        <v>0</v>
      </c>
    </row>
    <row r="73" spans="1:8" s="5" customFormat="1" x14ac:dyDescent="0.25">
      <c r="A73" s="52" t="s">
        <v>63</v>
      </c>
      <c r="B73" s="63" t="s">
        <v>66</v>
      </c>
      <c r="C73" s="64">
        <v>50</v>
      </c>
      <c r="D73" s="65" t="s">
        <v>28</v>
      </c>
      <c r="E73" s="69"/>
      <c r="F73" s="70">
        <f t="shared" si="6"/>
        <v>0</v>
      </c>
      <c r="G73" s="69"/>
      <c r="H73" s="46">
        <f t="shared" si="7"/>
        <v>0</v>
      </c>
    </row>
    <row r="74" spans="1:8" s="5" customFormat="1" x14ac:dyDescent="0.25">
      <c r="A74" s="52" t="s">
        <v>181</v>
      </c>
      <c r="B74" s="66" t="s">
        <v>182</v>
      </c>
      <c r="C74" s="57"/>
      <c r="D74" s="58"/>
      <c r="E74" s="58"/>
      <c r="F74" s="70">
        <f t="shared" si="6"/>
        <v>0</v>
      </c>
      <c r="G74" s="69"/>
      <c r="H74" s="46">
        <f t="shared" si="7"/>
        <v>0</v>
      </c>
    </row>
    <row r="75" spans="1:8" s="5" customFormat="1" x14ac:dyDescent="0.25">
      <c r="A75" s="67" t="s">
        <v>25</v>
      </c>
      <c r="B75" s="53" t="s">
        <v>183</v>
      </c>
      <c r="C75" s="54">
        <v>2</v>
      </c>
      <c r="D75" s="55" t="s">
        <v>67</v>
      </c>
      <c r="E75" s="69"/>
      <c r="F75" s="70">
        <f t="shared" si="6"/>
        <v>0</v>
      </c>
      <c r="G75" s="69"/>
      <c r="H75" s="46">
        <f t="shared" si="7"/>
        <v>0</v>
      </c>
    </row>
    <row r="76" spans="1:8" s="5" customFormat="1" x14ac:dyDescent="0.25">
      <c r="A76" s="67" t="s">
        <v>26</v>
      </c>
      <c r="B76" s="53" t="s">
        <v>184</v>
      </c>
      <c r="C76" s="54">
        <v>2</v>
      </c>
      <c r="D76" s="55" t="s">
        <v>67</v>
      </c>
      <c r="E76" s="69"/>
      <c r="F76" s="70">
        <f t="shared" si="6"/>
        <v>0</v>
      </c>
      <c r="G76" s="69"/>
      <c r="H76" s="46">
        <f t="shared" si="7"/>
        <v>0</v>
      </c>
    </row>
    <row r="77" spans="1:8" s="5" customFormat="1" x14ac:dyDescent="0.25">
      <c r="A77" s="67" t="s">
        <v>45</v>
      </c>
      <c r="B77" s="53" t="s">
        <v>185</v>
      </c>
      <c r="C77" s="54">
        <v>2</v>
      </c>
      <c r="D77" s="55" t="s">
        <v>67</v>
      </c>
      <c r="E77" s="69"/>
      <c r="F77" s="70">
        <f t="shared" si="6"/>
        <v>0</v>
      </c>
      <c r="G77" s="69"/>
      <c r="H77" s="46">
        <f t="shared" si="7"/>
        <v>0</v>
      </c>
    </row>
    <row r="78" spans="1:8" s="5" customFormat="1" ht="30" x14ac:dyDescent="0.25">
      <c r="A78" s="135" t="s">
        <v>186</v>
      </c>
      <c r="B78" s="136" t="s">
        <v>187</v>
      </c>
      <c r="C78" s="137">
        <v>21</v>
      </c>
      <c r="D78" s="138" t="s">
        <v>43</v>
      </c>
      <c r="E78" s="133"/>
      <c r="F78" s="132">
        <f t="shared" si="6"/>
        <v>0</v>
      </c>
      <c r="G78" s="69"/>
      <c r="H78" s="46">
        <f t="shared" si="7"/>
        <v>0</v>
      </c>
    </row>
    <row r="79" spans="1:8" s="5" customFormat="1" ht="30" x14ac:dyDescent="0.25">
      <c r="A79" s="67" t="s">
        <v>188</v>
      </c>
      <c r="B79" s="56" t="s">
        <v>281</v>
      </c>
      <c r="C79" s="61">
        <v>1</v>
      </c>
      <c r="D79" s="65" t="s">
        <v>4</v>
      </c>
      <c r="E79" s="69">
        <f>+'APPENDIX-A'!F26</f>
        <v>0</v>
      </c>
      <c r="F79" s="70">
        <f t="shared" si="6"/>
        <v>0</v>
      </c>
      <c r="G79" s="69"/>
      <c r="H79" s="46">
        <f t="shared" si="7"/>
        <v>0</v>
      </c>
    </row>
    <row r="80" spans="1:8" s="5" customFormat="1" ht="30" x14ac:dyDescent="0.25">
      <c r="A80" s="52" t="s">
        <v>189</v>
      </c>
      <c r="B80" s="56" t="s">
        <v>282</v>
      </c>
      <c r="C80" s="61">
        <v>1</v>
      </c>
      <c r="D80" s="65" t="s">
        <v>4</v>
      </c>
      <c r="E80" s="69">
        <f>+'APPENDIX-B'!F11</f>
        <v>0</v>
      </c>
      <c r="F80" s="70">
        <f t="shared" si="6"/>
        <v>0</v>
      </c>
      <c r="G80" s="69"/>
      <c r="H80" s="46">
        <f t="shared" si="7"/>
        <v>0</v>
      </c>
    </row>
    <row r="81" spans="1:8" s="5" customFormat="1" ht="21" customHeight="1" x14ac:dyDescent="0.25">
      <c r="A81" s="68">
        <v>21</v>
      </c>
      <c r="B81" s="53" t="s">
        <v>190</v>
      </c>
      <c r="C81" s="61">
        <v>1</v>
      </c>
      <c r="D81" s="65" t="s">
        <v>4</v>
      </c>
      <c r="E81" s="69"/>
      <c r="F81" s="70">
        <f t="shared" si="6"/>
        <v>0</v>
      </c>
      <c r="G81" s="69"/>
      <c r="H81" s="46">
        <f t="shared" si="7"/>
        <v>0</v>
      </c>
    </row>
    <row r="82" spans="1:8" s="5" customFormat="1" ht="18.75" x14ac:dyDescent="0.25">
      <c r="A82" s="115" t="s">
        <v>94</v>
      </c>
      <c r="B82" s="116"/>
      <c r="C82" s="116"/>
      <c r="D82" s="117"/>
      <c r="E82" s="134"/>
      <c r="F82" s="71">
        <f>SUM(F8:F81)</f>
        <v>0</v>
      </c>
      <c r="G82" s="134"/>
      <c r="H82" s="49">
        <f>SUM(H8:H81)</f>
        <v>0</v>
      </c>
    </row>
    <row r="83" spans="1:8" x14ac:dyDescent="0.25">
      <c r="A83" s="23" t="s">
        <v>11</v>
      </c>
      <c r="B83" s="22"/>
      <c r="C83" s="22"/>
      <c r="D83" s="22"/>
      <c r="E83" s="72"/>
      <c r="F83" s="72"/>
      <c r="G83" s="72"/>
      <c r="H83" s="22"/>
    </row>
    <row r="84" spans="1:8" ht="35.25" customHeight="1" x14ac:dyDescent="0.25">
      <c r="A84" s="2">
        <v>1</v>
      </c>
      <c r="B84" s="86" t="s">
        <v>210</v>
      </c>
      <c r="C84" s="86"/>
      <c r="D84" s="86"/>
      <c r="E84" s="86"/>
      <c r="F84" s="86"/>
      <c r="G84" s="86"/>
      <c r="H84" s="86"/>
    </row>
    <row r="85" spans="1:8" ht="19.5" customHeight="1" x14ac:dyDescent="0.25">
      <c r="A85" s="2">
        <v>2</v>
      </c>
      <c r="B85" s="86" t="s">
        <v>17</v>
      </c>
      <c r="C85" s="86"/>
      <c r="D85" s="86"/>
      <c r="E85" s="86"/>
      <c r="F85" s="86"/>
      <c r="G85" s="86"/>
      <c r="H85" s="86"/>
    </row>
    <row r="86" spans="1:8" ht="19.5" customHeight="1" x14ac:dyDescent="0.25">
      <c r="A86" s="2">
        <v>3</v>
      </c>
      <c r="B86" s="112" t="s">
        <v>37</v>
      </c>
      <c r="C86" s="113"/>
      <c r="D86" s="113"/>
      <c r="E86" s="113"/>
      <c r="F86" s="113"/>
      <c r="G86" s="113"/>
      <c r="H86" s="114"/>
    </row>
    <row r="87" spans="1:8" ht="36" customHeight="1" x14ac:dyDescent="0.25">
      <c r="A87" s="2">
        <v>4</v>
      </c>
      <c r="B87" s="86" t="s">
        <v>211</v>
      </c>
      <c r="C87" s="86"/>
      <c r="D87" s="86"/>
      <c r="E87" s="86"/>
      <c r="F87" s="86"/>
      <c r="G87" s="86"/>
      <c r="H87" s="86"/>
    </row>
    <row r="88" spans="1:8" x14ac:dyDescent="0.25">
      <c r="D88" s="8"/>
    </row>
    <row r="89" spans="1:8" x14ac:dyDescent="0.25">
      <c r="D89" s="8"/>
    </row>
    <row r="90" spans="1:8" x14ac:dyDescent="0.25">
      <c r="D90" s="8"/>
    </row>
    <row r="91" spans="1:8" x14ac:dyDescent="0.25">
      <c r="D91" s="8"/>
    </row>
    <row r="92" spans="1:8" x14ac:dyDescent="0.25">
      <c r="D92" s="8"/>
    </row>
    <row r="93" spans="1:8" x14ac:dyDescent="0.25">
      <c r="D93" s="8"/>
    </row>
    <row r="94" spans="1:8" x14ac:dyDescent="0.25">
      <c r="D94" s="8"/>
    </row>
    <row r="95" spans="1:8" x14ac:dyDescent="0.25">
      <c r="D95" s="8"/>
    </row>
    <row r="96" spans="1:8" x14ac:dyDescent="0.25">
      <c r="D96" s="8"/>
    </row>
    <row r="97" spans="4:4" x14ac:dyDescent="0.25">
      <c r="D97" s="8"/>
    </row>
    <row r="98" spans="4:4" x14ac:dyDescent="0.25">
      <c r="D98" s="8"/>
    </row>
    <row r="99" spans="4:4" x14ac:dyDescent="0.25">
      <c r="D99" s="8"/>
    </row>
    <row r="100" spans="4:4" x14ac:dyDescent="0.25">
      <c r="D100" s="8"/>
    </row>
    <row r="101" spans="4:4" x14ac:dyDescent="0.25">
      <c r="D101" s="8"/>
    </row>
    <row r="102" spans="4:4" x14ac:dyDescent="0.25">
      <c r="D102" s="8"/>
    </row>
    <row r="103" spans="4:4" x14ac:dyDescent="0.25">
      <c r="D103" s="8"/>
    </row>
    <row r="104" spans="4:4" x14ac:dyDescent="0.25">
      <c r="D104" s="8"/>
    </row>
    <row r="105" spans="4:4" x14ac:dyDescent="0.25">
      <c r="D105" s="8"/>
    </row>
    <row r="106" spans="4:4" x14ac:dyDescent="0.25">
      <c r="D106" s="8"/>
    </row>
    <row r="107" spans="4:4" x14ac:dyDescent="0.25">
      <c r="D107" s="8"/>
    </row>
    <row r="108" spans="4:4" x14ac:dyDescent="0.25">
      <c r="D108" s="8"/>
    </row>
    <row r="109" spans="4:4" x14ac:dyDescent="0.25">
      <c r="D109" s="8"/>
    </row>
    <row r="110" spans="4:4" x14ac:dyDescent="0.25">
      <c r="D110" s="8"/>
    </row>
    <row r="111" spans="4:4" x14ac:dyDescent="0.25">
      <c r="D111" s="8"/>
    </row>
    <row r="112" spans="4:4" x14ac:dyDescent="0.25">
      <c r="D112" s="8"/>
    </row>
    <row r="113" spans="4:4" x14ac:dyDescent="0.25">
      <c r="D113" s="8"/>
    </row>
    <row r="114" spans="4:4" x14ac:dyDescent="0.25">
      <c r="D114" s="8"/>
    </row>
    <row r="115" spans="4:4" x14ac:dyDescent="0.25">
      <c r="D115" s="8"/>
    </row>
    <row r="116" spans="4:4" x14ac:dyDescent="0.25">
      <c r="D116" s="8"/>
    </row>
    <row r="117" spans="4:4" x14ac:dyDescent="0.25">
      <c r="D117" s="8"/>
    </row>
    <row r="118" spans="4:4" x14ac:dyDescent="0.25">
      <c r="D118" s="8"/>
    </row>
    <row r="119" spans="4:4" x14ac:dyDescent="0.25">
      <c r="D119" s="8"/>
    </row>
    <row r="120" spans="4:4" x14ac:dyDescent="0.25">
      <c r="D120" s="8"/>
    </row>
    <row r="121" spans="4:4" x14ac:dyDescent="0.25">
      <c r="D121" s="8"/>
    </row>
    <row r="122" spans="4:4" x14ac:dyDescent="0.25">
      <c r="D122" s="8"/>
    </row>
    <row r="123" spans="4:4" x14ac:dyDescent="0.25">
      <c r="D123" s="8"/>
    </row>
    <row r="124" spans="4:4" x14ac:dyDescent="0.25">
      <c r="D124" s="8"/>
    </row>
    <row r="125" spans="4:4" x14ac:dyDescent="0.25">
      <c r="D125" s="8"/>
    </row>
    <row r="126" spans="4:4" x14ac:dyDescent="0.25">
      <c r="D126" s="8"/>
    </row>
    <row r="127" spans="4:4" x14ac:dyDescent="0.25">
      <c r="D127" s="8"/>
    </row>
    <row r="128" spans="4:4" x14ac:dyDescent="0.25">
      <c r="D128" s="8"/>
    </row>
    <row r="129" spans="4:4" x14ac:dyDescent="0.25">
      <c r="D129" s="8"/>
    </row>
    <row r="130" spans="4:4" x14ac:dyDescent="0.25">
      <c r="D130" s="8"/>
    </row>
    <row r="131" spans="4:4" x14ac:dyDescent="0.25">
      <c r="D131" s="8"/>
    </row>
    <row r="132" spans="4:4" x14ac:dyDescent="0.25">
      <c r="D132" s="8"/>
    </row>
    <row r="133" spans="4:4" x14ac:dyDescent="0.25">
      <c r="D133" s="8"/>
    </row>
    <row r="134" spans="4:4" x14ac:dyDescent="0.25">
      <c r="D134" s="8"/>
    </row>
    <row r="135" spans="4:4" x14ac:dyDescent="0.25">
      <c r="D135" s="8"/>
    </row>
    <row r="136" spans="4:4" x14ac:dyDescent="0.25">
      <c r="D136" s="8"/>
    </row>
    <row r="137" spans="4:4" x14ac:dyDescent="0.25">
      <c r="D137" s="8"/>
    </row>
    <row r="138" spans="4:4" x14ac:dyDescent="0.25">
      <c r="D138" s="8"/>
    </row>
    <row r="139" spans="4:4" x14ac:dyDescent="0.25">
      <c r="D139" s="8"/>
    </row>
    <row r="140" spans="4:4" x14ac:dyDescent="0.25">
      <c r="D140" s="8"/>
    </row>
    <row r="141" spans="4:4" x14ac:dyDescent="0.25">
      <c r="D141" s="8"/>
    </row>
    <row r="142" spans="4:4" x14ac:dyDescent="0.25">
      <c r="D142" s="8"/>
    </row>
    <row r="143" spans="4:4" x14ac:dyDescent="0.25">
      <c r="D143" s="8"/>
    </row>
    <row r="144" spans="4:4" x14ac:dyDescent="0.25">
      <c r="D144" s="8"/>
    </row>
    <row r="145" spans="4:4" x14ac:dyDescent="0.25">
      <c r="D145" s="8"/>
    </row>
    <row r="146" spans="4:4" x14ac:dyDescent="0.25">
      <c r="D146" s="8"/>
    </row>
    <row r="147" spans="4:4" x14ac:dyDescent="0.25">
      <c r="D147" s="8"/>
    </row>
    <row r="148" spans="4:4" x14ac:dyDescent="0.25">
      <c r="D148" s="8"/>
    </row>
    <row r="149" spans="4:4" x14ac:dyDescent="0.25">
      <c r="D149" s="8"/>
    </row>
    <row r="150" spans="4:4" x14ac:dyDescent="0.25">
      <c r="D150" s="8"/>
    </row>
    <row r="151" spans="4:4" x14ac:dyDescent="0.25">
      <c r="D151" s="8"/>
    </row>
    <row r="152" spans="4:4" x14ac:dyDescent="0.25">
      <c r="D152" s="8"/>
    </row>
    <row r="153" spans="4:4" x14ac:dyDescent="0.25">
      <c r="D153" s="8"/>
    </row>
    <row r="154" spans="4:4" x14ac:dyDescent="0.25">
      <c r="D154" s="8"/>
    </row>
    <row r="155" spans="4:4" x14ac:dyDescent="0.25">
      <c r="D155" s="8"/>
    </row>
    <row r="156" spans="4:4" x14ac:dyDescent="0.25">
      <c r="D156" s="8"/>
    </row>
    <row r="157" spans="4:4" x14ac:dyDescent="0.25">
      <c r="D157" s="8"/>
    </row>
    <row r="158" spans="4:4" x14ac:dyDescent="0.25">
      <c r="D158" s="8"/>
    </row>
    <row r="159" spans="4:4" x14ac:dyDescent="0.25">
      <c r="D159" s="8"/>
    </row>
    <row r="160" spans="4:4" x14ac:dyDescent="0.25">
      <c r="D160" s="8"/>
    </row>
    <row r="161" spans="4:4" x14ac:dyDescent="0.25">
      <c r="D161" s="8"/>
    </row>
    <row r="162" spans="4:4" x14ac:dyDescent="0.25">
      <c r="D162" s="8"/>
    </row>
    <row r="163" spans="4:4" x14ac:dyDescent="0.25">
      <c r="D163" s="8"/>
    </row>
    <row r="164" spans="4:4" x14ac:dyDescent="0.25">
      <c r="D164" s="8"/>
    </row>
    <row r="165" spans="4:4" x14ac:dyDescent="0.25">
      <c r="D165" s="8"/>
    </row>
    <row r="166" spans="4:4" x14ac:dyDescent="0.25">
      <c r="D166" s="8"/>
    </row>
    <row r="167" spans="4:4" x14ac:dyDescent="0.25">
      <c r="D167" s="8"/>
    </row>
    <row r="168" spans="4:4" x14ac:dyDescent="0.25">
      <c r="D168" s="8"/>
    </row>
    <row r="169" spans="4:4" x14ac:dyDescent="0.25">
      <c r="D169" s="8"/>
    </row>
    <row r="170" spans="4:4" x14ac:dyDescent="0.25">
      <c r="D170" s="8"/>
    </row>
    <row r="171" spans="4:4" x14ac:dyDescent="0.25">
      <c r="D171" s="8"/>
    </row>
    <row r="172" spans="4:4" x14ac:dyDescent="0.25">
      <c r="D172" s="8"/>
    </row>
    <row r="173" spans="4:4" x14ac:dyDescent="0.25">
      <c r="D173" s="8"/>
    </row>
    <row r="174" spans="4:4" x14ac:dyDescent="0.25">
      <c r="D174" s="8"/>
    </row>
    <row r="175" spans="4:4" x14ac:dyDescent="0.25">
      <c r="D175" s="8"/>
    </row>
    <row r="176" spans="4:4" x14ac:dyDescent="0.25">
      <c r="D176" s="8"/>
    </row>
    <row r="177" spans="4:4" x14ac:dyDescent="0.25">
      <c r="D177" s="8"/>
    </row>
    <row r="178" spans="4:4" x14ac:dyDescent="0.25">
      <c r="D178" s="8"/>
    </row>
    <row r="179" spans="4:4" x14ac:dyDescent="0.25">
      <c r="D179" s="8"/>
    </row>
    <row r="180" spans="4:4" x14ac:dyDescent="0.25">
      <c r="D180" s="8"/>
    </row>
    <row r="181" spans="4:4" x14ac:dyDescent="0.25">
      <c r="D181" s="8"/>
    </row>
    <row r="182" spans="4:4" x14ac:dyDescent="0.25">
      <c r="D182" s="8"/>
    </row>
    <row r="183" spans="4:4" x14ac:dyDescent="0.25">
      <c r="D183" s="8"/>
    </row>
    <row r="184" spans="4:4" x14ac:dyDescent="0.25">
      <c r="D184" s="8"/>
    </row>
    <row r="185" spans="4:4" x14ac:dyDescent="0.25">
      <c r="D185" s="8"/>
    </row>
    <row r="186" spans="4:4" x14ac:dyDescent="0.25">
      <c r="D186" s="8"/>
    </row>
    <row r="187" spans="4:4" x14ac:dyDescent="0.25">
      <c r="D187" s="8"/>
    </row>
    <row r="188" spans="4:4" x14ac:dyDescent="0.25">
      <c r="D188" s="8"/>
    </row>
    <row r="189" spans="4:4" x14ac:dyDescent="0.25">
      <c r="D189" s="8"/>
    </row>
    <row r="190" spans="4:4" x14ac:dyDescent="0.25">
      <c r="D190" s="8"/>
    </row>
    <row r="191" spans="4:4" x14ac:dyDescent="0.25">
      <c r="D191" s="8"/>
    </row>
    <row r="192" spans="4:4" x14ac:dyDescent="0.25">
      <c r="D192" s="8"/>
    </row>
    <row r="193" spans="4:4" x14ac:dyDescent="0.25">
      <c r="D193" s="8"/>
    </row>
    <row r="194" spans="4:4" x14ac:dyDescent="0.25">
      <c r="D194" s="8"/>
    </row>
    <row r="195" spans="4:4" x14ac:dyDescent="0.25">
      <c r="D195" s="8"/>
    </row>
    <row r="196" spans="4:4" x14ac:dyDescent="0.25">
      <c r="D196" s="8"/>
    </row>
    <row r="197" spans="4:4" x14ac:dyDescent="0.25">
      <c r="D197" s="8"/>
    </row>
    <row r="198" spans="4:4" x14ac:dyDescent="0.25">
      <c r="D198" s="8"/>
    </row>
    <row r="199" spans="4:4" x14ac:dyDescent="0.25">
      <c r="D199" s="8"/>
    </row>
    <row r="200" spans="4:4" x14ac:dyDescent="0.25">
      <c r="D200" s="8"/>
    </row>
    <row r="201" spans="4:4" x14ac:dyDescent="0.25">
      <c r="D201" s="8"/>
    </row>
    <row r="202" spans="4:4" x14ac:dyDescent="0.25">
      <c r="D202" s="8"/>
    </row>
    <row r="203" spans="4:4" x14ac:dyDescent="0.25">
      <c r="D203" s="8"/>
    </row>
    <row r="204" spans="4:4" x14ac:dyDescent="0.25">
      <c r="D204" s="8"/>
    </row>
    <row r="205" spans="4:4" x14ac:dyDescent="0.25">
      <c r="D205" s="8"/>
    </row>
    <row r="206" spans="4:4" x14ac:dyDescent="0.25">
      <c r="D206" s="8"/>
    </row>
    <row r="207" spans="4:4" x14ac:dyDescent="0.25">
      <c r="D207" s="8"/>
    </row>
    <row r="208" spans="4:4" x14ac:dyDescent="0.25">
      <c r="D208" s="8"/>
    </row>
    <row r="209" spans="4:4" x14ac:dyDescent="0.25">
      <c r="D209" s="8"/>
    </row>
    <row r="210" spans="4:4" x14ac:dyDescent="0.25">
      <c r="D210" s="8"/>
    </row>
    <row r="211" spans="4:4" x14ac:dyDescent="0.25">
      <c r="D211" s="8"/>
    </row>
    <row r="212" spans="4:4" x14ac:dyDescent="0.25">
      <c r="D212" s="8"/>
    </row>
    <row r="213" spans="4:4" x14ac:dyDescent="0.25">
      <c r="D213" s="8"/>
    </row>
    <row r="214" spans="4:4" x14ac:dyDescent="0.25">
      <c r="D214" s="8"/>
    </row>
    <row r="215" spans="4:4" x14ac:dyDescent="0.25">
      <c r="D215" s="8"/>
    </row>
    <row r="216" spans="4:4" x14ac:dyDescent="0.25">
      <c r="D216" s="8"/>
    </row>
    <row r="217" spans="4:4" x14ac:dyDescent="0.25">
      <c r="D217" s="8"/>
    </row>
    <row r="218" spans="4:4" x14ac:dyDescent="0.25">
      <c r="D218" s="8"/>
    </row>
    <row r="219" spans="4:4" x14ac:dyDescent="0.25">
      <c r="D219" s="8"/>
    </row>
    <row r="220" spans="4:4" x14ac:dyDescent="0.25">
      <c r="D220" s="8"/>
    </row>
    <row r="221" spans="4:4" x14ac:dyDescent="0.25">
      <c r="D221" s="8"/>
    </row>
    <row r="222" spans="4:4" x14ac:dyDescent="0.25">
      <c r="D222" s="8"/>
    </row>
    <row r="223" spans="4:4" x14ac:dyDescent="0.25">
      <c r="D223" s="8"/>
    </row>
    <row r="224" spans="4:4" x14ac:dyDescent="0.25">
      <c r="D224" s="8"/>
    </row>
    <row r="225" spans="4:4" x14ac:dyDescent="0.25">
      <c r="D225" s="8"/>
    </row>
    <row r="226" spans="4:4" x14ac:dyDescent="0.25">
      <c r="D226" s="8"/>
    </row>
    <row r="227" spans="4:4" x14ac:dyDescent="0.25">
      <c r="D227" s="8"/>
    </row>
    <row r="228" spans="4:4" x14ac:dyDescent="0.25">
      <c r="D228" s="8"/>
    </row>
    <row r="229" spans="4:4" x14ac:dyDescent="0.25">
      <c r="D229" s="8"/>
    </row>
    <row r="230" spans="4:4" x14ac:dyDescent="0.25">
      <c r="D230" s="8"/>
    </row>
    <row r="231" spans="4:4" x14ac:dyDescent="0.25">
      <c r="D231" s="8"/>
    </row>
    <row r="232" spans="4:4" x14ac:dyDescent="0.25">
      <c r="D232" s="8"/>
    </row>
    <row r="233" spans="4:4" x14ac:dyDescent="0.25">
      <c r="D233" s="8"/>
    </row>
    <row r="234" spans="4:4" x14ac:dyDescent="0.25">
      <c r="D234" s="8"/>
    </row>
    <row r="235" spans="4:4" x14ac:dyDescent="0.25">
      <c r="D235" s="8"/>
    </row>
    <row r="236" spans="4:4" x14ac:dyDescent="0.25">
      <c r="D236" s="8"/>
    </row>
    <row r="237" spans="4:4" x14ac:dyDescent="0.25">
      <c r="D237" s="8"/>
    </row>
    <row r="238" spans="4:4" x14ac:dyDescent="0.25">
      <c r="D238" s="8"/>
    </row>
    <row r="239" spans="4:4" x14ac:dyDescent="0.25">
      <c r="D239" s="8"/>
    </row>
    <row r="240" spans="4:4" x14ac:dyDescent="0.25">
      <c r="D240" s="8"/>
    </row>
    <row r="241" spans="4:4" x14ac:dyDescent="0.25">
      <c r="D241" s="8"/>
    </row>
    <row r="242" spans="4:4" x14ac:dyDescent="0.25">
      <c r="D242" s="8"/>
    </row>
    <row r="243" spans="4:4" x14ac:dyDescent="0.25">
      <c r="D243" s="8"/>
    </row>
    <row r="244" spans="4:4" x14ac:dyDescent="0.25">
      <c r="D244" s="8"/>
    </row>
    <row r="245" spans="4:4" x14ac:dyDescent="0.25">
      <c r="D245" s="8"/>
    </row>
    <row r="246" spans="4:4" x14ac:dyDescent="0.25">
      <c r="D246" s="8"/>
    </row>
    <row r="247" spans="4:4" x14ac:dyDescent="0.25">
      <c r="D247" s="8"/>
    </row>
    <row r="248" spans="4:4" x14ac:dyDescent="0.25">
      <c r="D248" s="8"/>
    </row>
    <row r="249" spans="4:4" x14ac:dyDescent="0.25">
      <c r="D249" s="8"/>
    </row>
    <row r="250" spans="4:4" x14ac:dyDescent="0.25">
      <c r="D250" s="8"/>
    </row>
    <row r="251" spans="4:4" x14ac:dyDescent="0.25">
      <c r="D251" s="8"/>
    </row>
    <row r="252" spans="4:4" x14ac:dyDescent="0.25">
      <c r="D252" s="8"/>
    </row>
    <row r="253" spans="4:4" x14ac:dyDescent="0.25">
      <c r="D253" s="8"/>
    </row>
    <row r="254" spans="4:4" x14ac:dyDescent="0.25">
      <c r="D254" s="8"/>
    </row>
    <row r="255" spans="4:4" x14ac:dyDescent="0.25">
      <c r="D255" s="8"/>
    </row>
    <row r="256" spans="4:4" x14ac:dyDescent="0.25">
      <c r="D256" s="8"/>
    </row>
    <row r="257" spans="4:4" x14ac:dyDescent="0.25">
      <c r="D257" s="8"/>
    </row>
    <row r="258" spans="4:4" x14ac:dyDescent="0.25">
      <c r="D258" s="8"/>
    </row>
    <row r="259" spans="4:4" x14ac:dyDescent="0.25">
      <c r="D259" s="8"/>
    </row>
    <row r="260" spans="4:4" x14ac:dyDescent="0.25">
      <c r="D260" s="8"/>
    </row>
    <row r="261" spans="4:4" x14ac:dyDescent="0.25">
      <c r="D261" s="8"/>
    </row>
    <row r="262" spans="4:4" x14ac:dyDescent="0.25">
      <c r="D262" s="8"/>
    </row>
    <row r="263" spans="4:4" x14ac:dyDescent="0.25">
      <c r="D263" s="8"/>
    </row>
    <row r="264" spans="4:4" x14ac:dyDescent="0.25">
      <c r="D264" s="8"/>
    </row>
    <row r="265" spans="4:4" x14ac:dyDescent="0.25">
      <c r="D265" s="8"/>
    </row>
    <row r="266" spans="4:4" x14ac:dyDescent="0.25">
      <c r="D266" s="8"/>
    </row>
    <row r="267" spans="4:4" x14ac:dyDescent="0.25">
      <c r="D267" s="8"/>
    </row>
    <row r="268" spans="4:4" x14ac:dyDescent="0.25">
      <c r="D268" s="8"/>
    </row>
    <row r="269" spans="4:4" x14ac:dyDescent="0.25">
      <c r="D269" s="8"/>
    </row>
    <row r="270" spans="4:4" x14ac:dyDescent="0.25">
      <c r="D270" s="8"/>
    </row>
    <row r="271" spans="4:4" x14ac:dyDescent="0.25">
      <c r="D271" s="8"/>
    </row>
    <row r="272" spans="4:4" x14ac:dyDescent="0.25">
      <c r="D272" s="8"/>
    </row>
    <row r="273" spans="4:4" x14ac:dyDescent="0.25">
      <c r="D273" s="8"/>
    </row>
    <row r="274" spans="4:4" x14ac:dyDescent="0.25">
      <c r="D274" s="8"/>
    </row>
    <row r="275" spans="4:4" x14ac:dyDescent="0.25">
      <c r="D275" s="8"/>
    </row>
    <row r="276" spans="4:4" x14ac:dyDescent="0.25">
      <c r="D276" s="8"/>
    </row>
    <row r="277" spans="4:4" x14ac:dyDescent="0.25">
      <c r="D277" s="8"/>
    </row>
    <row r="278" spans="4:4" x14ac:dyDescent="0.25">
      <c r="D278" s="8"/>
    </row>
    <row r="279" spans="4:4" x14ac:dyDescent="0.25">
      <c r="D279" s="8"/>
    </row>
    <row r="280" spans="4:4" x14ac:dyDescent="0.25">
      <c r="D280" s="8"/>
    </row>
    <row r="281" spans="4:4" x14ac:dyDescent="0.25">
      <c r="D281" s="8"/>
    </row>
    <row r="282" spans="4:4" x14ac:dyDescent="0.25">
      <c r="D282" s="8"/>
    </row>
    <row r="283" spans="4:4" x14ac:dyDescent="0.25">
      <c r="D283" s="8"/>
    </row>
    <row r="284" spans="4:4" x14ac:dyDescent="0.25">
      <c r="D284" s="8"/>
    </row>
    <row r="285" spans="4:4" x14ac:dyDescent="0.25">
      <c r="D285" s="8"/>
    </row>
    <row r="286" spans="4:4" x14ac:dyDescent="0.25">
      <c r="D286" s="8"/>
    </row>
    <row r="287" spans="4:4" x14ac:dyDescent="0.25">
      <c r="D287" s="8"/>
    </row>
    <row r="288" spans="4:4" x14ac:dyDescent="0.25">
      <c r="D288" s="8"/>
    </row>
    <row r="289" spans="4:4" x14ac:dyDescent="0.25">
      <c r="D289" s="8"/>
    </row>
    <row r="290" spans="4:4" x14ac:dyDescent="0.25">
      <c r="D290" s="8"/>
    </row>
    <row r="291" spans="4:4" x14ac:dyDescent="0.25">
      <c r="D291" s="8"/>
    </row>
    <row r="292" spans="4:4" x14ac:dyDescent="0.25">
      <c r="D292" s="8"/>
    </row>
    <row r="293" spans="4:4" x14ac:dyDescent="0.25">
      <c r="D293" s="8"/>
    </row>
    <row r="294" spans="4:4" x14ac:dyDescent="0.25">
      <c r="D294" s="8"/>
    </row>
    <row r="295" spans="4:4" x14ac:dyDescent="0.25">
      <c r="D295" s="8"/>
    </row>
    <row r="296" spans="4:4" x14ac:dyDescent="0.25">
      <c r="D296" s="8"/>
    </row>
    <row r="297" spans="4:4" x14ac:dyDescent="0.25">
      <c r="D297" s="8"/>
    </row>
    <row r="298" spans="4:4" x14ac:dyDescent="0.25">
      <c r="D298" s="8"/>
    </row>
    <row r="299" spans="4:4" x14ac:dyDescent="0.25">
      <c r="D299" s="8"/>
    </row>
    <row r="300" spans="4:4" x14ac:dyDescent="0.25">
      <c r="D300" s="8"/>
    </row>
    <row r="301" spans="4:4" x14ac:dyDescent="0.25">
      <c r="D301" s="8"/>
    </row>
    <row r="302" spans="4:4" x14ac:dyDescent="0.25">
      <c r="D302" s="8"/>
    </row>
    <row r="303" spans="4:4" x14ac:dyDescent="0.25">
      <c r="D303" s="8"/>
    </row>
    <row r="304" spans="4:4" x14ac:dyDescent="0.25">
      <c r="D304" s="8"/>
    </row>
    <row r="305" spans="4:4" x14ac:dyDescent="0.25">
      <c r="D305" s="8"/>
    </row>
    <row r="306" spans="4:4" x14ac:dyDescent="0.25">
      <c r="D306" s="8"/>
    </row>
    <row r="307" spans="4:4" x14ac:dyDescent="0.25">
      <c r="D307" s="8"/>
    </row>
    <row r="308" spans="4:4" x14ac:dyDescent="0.25">
      <c r="D308" s="8"/>
    </row>
    <row r="309" spans="4:4" x14ac:dyDescent="0.25">
      <c r="D309" s="8"/>
    </row>
    <row r="310" spans="4:4" x14ac:dyDescent="0.25">
      <c r="D310" s="8"/>
    </row>
    <row r="311" spans="4:4" x14ac:dyDescent="0.25">
      <c r="D311" s="8"/>
    </row>
    <row r="312" spans="4:4" x14ac:dyDescent="0.25">
      <c r="D312" s="8"/>
    </row>
    <row r="313" spans="4:4" x14ac:dyDescent="0.25">
      <c r="D313" s="8"/>
    </row>
    <row r="314" spans="4:4" x14ac:dyDescent="0.25">
      <c r="D314" s="8"/>
    </row>
    <row r="315" spans="4:4" x14ac:dyDescent="0.25">
      <c r="D315" s="8"/>
    </row>
    <row r="316" spans="4:4" x14ac:dyDescent="0.25">
      <c r="D316" s="8"/>
    </row>
    <row r="317" spans="4:4" x14ac:dyDescent="0.25">
      <c r="D317" s="8"/>
    </row>
    <row r="318" spans="4:4" x14ac:dyDescent="0.25">
      <c r="D318" s="8"/>
    </row>
    <row r="319" spans="4:4" x14ac:dyDescent="0.25">
      <c r="D319" s="8"/>
    </row>
    <row r="320" spans="4:4" x14ac:dyDescent="0.25">
      <c r="D320" s="8"/>
    </row>
    <row r="321" spans="4:4" x14ac:dyDescent="0.25">
      <c r="D321" s="8"/>
    </row>
    <row r="322" spans="4:4" x14ac:dyDescent="0.25">
      <c r="D322" s="8"/>
    </row>
    <row r="323" spans="4:4" x14ac:dyDescent="0.25">
      <c r="D323" s="8"/>
    </row>
    <row r="324" spans="4:4" x14ac:dyDescent="0.25">
      <c r="D324" s="8"/>
    </row>
    <row r="325" spans="4:4" x14ac:dyDescent="0.25">
      <c r="D325" s="8"/>
    </row>
    <row r="326" spans="4:4" x14ac:dyDescent="0.25">
      <c r="D326" s="8"/>
    </row>
    <row r="327" spans="4:4" x14ac:dyDescent="0.25">
      <c r="D327" s="8"/>
    </row>
    <row r="328" spans="4:4" x14ac:dyDescent="0.25">
      <c r="D328" s="8"/>
    </row>
    <row r="329" spans="4:4" x14ac:dyDescent="0.25">
      <c r="D329" s="8"/>
    </row>
    <row r="330" spans="4:4" x14ac:dyDescent="0.25">
      <c r="D330" s="8"/>
    </row>
    <row r="331" spans="4:4" x14ac:dyDescent="0.25">
      <c r="D331" s="8"/>
    </row>
    <row r="332" spans="4:4" x14ac:dyDescent="0.25">
      <c r="D332" s="8"/>
    </row>
    <row r="333" spans="4:4" x14ac:dyDescent="0.25">
      <c r="D333" s="8"/>
    </row>
    <row r="334" spans="4:4" x14ac:dyDescent="0.25">
      <c r="D334" s="8"/>
    </row>
    <row r="335" spans="4:4" x14ac:dyDescent="0.25">
      <c r="D335" s="8"/>
    </row>
    <row r="336" spans="4:4" x14ac:dyDescent="0.25">
      <c r="D336" s="8"/>
    </row>
    <row r="337" spans="4:4" x14ac:dyDescent="0.25">
      <c r="D337" s="8"/>
    </row>
    <row r="338" spans="4:4" x14ac:dyDescent="0.25">
      <c r="D338" s="8"/>
    </row>
    <row r="339" spans="4:4" x14ac:dyDescent="0.25">
      <c r="D339" s="8"/>
    </row>
    <row r="340" spans="4:4" x14ac:dyDescent="0.25">
      <c r="D340" s="8"/>
    </row>
    <row r="341" spans="4:4" x14ac:dyDescent="0.25">
      <c r="D341" s="8"/>
    </row>
    <row r="342" spans="4:4" x14ac:dyDescent="0.25">
      <c r="D342" s="8"/>
    </row>
    <row r="343" spans="4:4" x14ac:dyDescent="0.25">
      <c r="D343" s="8"/>
    </row>
    <row r="344" spans="4:4" x14ac:dyDescent="0.25">
      <c r="D344" s="8"/>
    </row>
    <row r="345" spans="4:4" x14ac:dyDescent="0.25">
      <c r="D345" s="8"/>
    </row>
    <row r="346" spans="4:4" x14ac:dyDescent="0.25">
      <c r="D346" s="8"/>
    </row>
    <row r="347" spans="4:4" x14ac:dyDescent="0.25">
      <c r="D347" s="8"/>
    </row>
    <row r="348" spans="4:4" x14ac:dyDescent="0.25">
      <c r="D348" s="8"/>
    </row>
    <row r="349" spans="4:4" x14ac:dyDescent="0.25">
      <c r="D349" s="8"/>
    </row>
    <row r="350" spans="4:4" x14ac:dyDescent="0.25">
      <c r="D350" s="8"/>
    </row>
    <row r="351" spans="4:4" x14ac:dyDescent="0.25">
      <c r="D351" s="8"/>
    </row>
    <row r="352" spans="4:4" x14ac:dyDescent="0.25">
      <c r="D352" s="8"/>
    </row>
    <row r="353" spans="4:4" x14ac:dyDescent="0.25">
      <c r="D353" s="8"/>
    </row>
    <row r="354" spans="4:4" x14ac:dyDescent="0.25">
      <c r="D354" s="8"/>
    </row>
    <row r="355" spans="4:4" x14ac:dyDescent="0.25">
      <c r="D355" s="8"/>
    </row>
    <row r="356" spans="4:4" x14ac:dyDescent="0.25">
      <c r="D356" s="8"/>
    </row>
    <row r="357" spans="4:4" x14ac:dyDescent="0.25">
      <c r="D357" s="8"/>
    </row>
    <row r="358" spans="4:4" x14ac:dyDescent="0.25">
      <c r="D358" s="8"/>
    </row>
    <row r="359" spans="4:4" x14ac:dyDescent="0.25">
      <c r="D359" s="8"/>
    </row>
    <row r="360" spans="4:4" x14ac:dyDescent="0.25">
      <c r="D360" s="8"/>
    </row>
    <row r="361" spans="4:4" x14ac:dyDescent="0.25">
      <c r="D361" s="8"/>
    </row>
    <row r="362" spans="4:4" x14ac:dyDescent="0.25">
      <c r="D362" s="8"/>
    </row>
    <row r="363" spans="4:4" x14ac:dyDescent="0.25">
      <c r="D363" s="8"/>
    </row>
    <row r="364" spans="4:4" x14ac:dyDescent="0.25">
      <c r="D364" s="8"/>
    </row>
    <row r="365" spans="4:4" x14ac:dyDescent="0.25">
      <c r="D365" s="8"/>
    </row>
    <row r="366" spans="4:4" x14ac:dyDescent="0.25">
      <c r="D366" s="8"/>
    </row>
    <row r="367" spans="4:4" x14ac:dyDescent="0.25">
      <c r="D367" s="8"/>
    </row>
    <row r="368" spans="4:4" x14ac:dyDescent="0.25">
      <c r="D368" s="8"/>
    </row>
    <row r="369" spans="4:4" x14ac:dyDescent="0.25">
      <c r="D369" s="8"/>
    </row>
    <row r="370" spans="4:4" x14ac:dyDescent="0.25">
      <c r="D370" s="8"/>
    </row>
    <row r="371" spans="4:4" x14ac:dyDescent="0.25">
      <c r="D371" s="8"/>
    </row>
    <row r="372" spans="4:4" x14ac:dyDescent="0.25">
      <c r="D372" s="8"/>
    </row>
    <row r="373" spans="4:4" x14ac:dyDescent="0.25">
      <c r="D373" s="8"/>
    </row>
    <row r="374" spans="4:4" x14ac:dyDescent="0.25">
      <c r="D374" s="8"/>
    </row>
    <row r="375" spans="4:4" x14ac:dyDescent="0.25">
      <c r="D375" s="8"/>
    </row>
    <row r="376" spans="4:4" x14ac:dyDescent="0.25">
      <c r="D376" s="8"/>
    </row>
    <row r="377" spans="4:4" x14ac:dyDescent="0.25">
      <c r="D377" s="8"/>
    </row>
    <row r="378" spans="4:4" x14ac:dyDescent="0.25">
      <c r="D378" s="8"/>
    </row>
    <row r="379" spans="4:4" x14ac:dyDescent="0.25">
      <c r="D379" s="8"/>
    </row>
    <row r="380" spans="4:4" x14ac:dyDescent="0.25">
      <c r="D380" s="8"/>
    </row>
    <row r="381" spans="4:4" x14ac:dyDescent="0.25">
      <c r="D381" s="8"/>
    </row>
    <row r="382" spans="4:4" x14ac:dyDescent="0.25">
      <c r="D382" s="8"/>
    </row>
    <row r="383" spans="4:4" x14ac:dyDescent="0.25">
      <c r="D383" s="8"/>
    </row>
    <row r="384" spans="4:4" x14ac:dyDescent="0.25">
      <c r="D384" s="8"/>
    </row>
    <row r="385" spans="4:4" x14ac:dyDescent="0.25">
      <c r="D385" s="8"/>
    </row>
    <row r="386" spans="4:4" x14ac:dyDescent="0.25">
      <c r="D386" s="8"/>
    </row>
    <row r="387" spans="4:4" x14ac:dyDescent="0.25">
      <c r="D387" s="8"/>
    </row>
    <row r="388" spans="4:4" x14ac:dyDescent="0.25">
      <c r="D388" s="8"/>
    </row>
    <row r="389" spans="4:4" x14ac:dyDescent="0.25">
      <c r="D389" s="8"/>
    </row>
    <row r="390" spans="4:4" x14ac:dyDescent="0.25">
      <c r="D390" s="8"/>
    </row>
    <row r="391" spans="4:4" x14ac:dyDescent="0.25">
      <c r="D391" s="8"/>
    </row>
    <row r="392" spans="4:4" x14ac:dyDescent="0.25">
      <c r="D392" s="8"/>
    </row>
    <row r="393" spans="4:4" x14ac:dyDescent="0.25">
      <c r="D393" s="8"/>
    </row>
    <row r="394" spans="4:4" x14ac:dyDescent="0.25">
      <c r="D394" s="8"/>
    </row>
    <row r="395" spans="4:4" x14ac:dyDescent="0.25">
      <c r="D395" s="8"/>
    </row>
    <row r="396" spans="4:4" x14ac:dyDescent="0.25">
      <c r="D396" s="8"/>
    </row>
    <row r="397" spans="4:4" x14ac:dyDescent="0.25">
      <c r="D397" s="8"/>
    </row>
    <row r="398" spans="4:4" x14ac:dyDescent="0.25">
      <c r="D398" s="8"/>
    </row>
    <row r="399" spans="4:4" x14ac:dyDescent="0.25">
      <c r="D399" s="8"/>
    </row>
    <row r="400" spans="4:4" x14ac:dyDescent="0.25">
      <c r="D400" s="8"/>
    </row>
    <row r="401" spans="4:4" x14ac:dyDescent="0.25">
      <c r="D401" s="8"/>
    </row>
    <row r="402" spans="4:4" x14ac:dyDescent="0.25">
      <c r="D402" s="8"/>
    </row>
    <row r="403" spans="4:4" x14ac:dyDescent="0.25">
      <c r="D403" s="8"/>
    </row>
    <row r="404" spans="4:4" x14ac:dyDescent="0.25">
      <c r="D404" s="8"/>
    </row>
    <row r="405" spans="4:4" x14ac:dyDescent="0.25">
      <c r="D405" s="8"/>
    </row>
    <row r="406" spans="4:4" x14ac:dyDescent="0.25">
      <c r="D406" s="8"/>
    </row>
    <row r="407" spans="4:4" x14ac:dyDescent="0.25">
      <c r="D407" s="8"/>
    </row>
    <row r="408" spans="4:4" x14ac:dyDescent="0.25">
      <c r="D408" s="8"/>
    </row>
    <row r="409" spans="4:4" x14ac:dyDescent="0.25">
      <c r="D409" s="8"/>
    </row>
    <row r="410" spans="4:4" x14ac:dyDescent="0.25">
      <c r="D410" s="8"/>
    </row>
    <row r="411" spans="4:4" x14ac:dyDescent="0.25">
      <c r="D411" s="8"/>
    </row>
    <row r="412" spans="4:4" x14ac:dyDescent="0.25">
      <c r="D412" s="8"/>
    </row>
    <row r="413" spans="4:4" x14ac:dyDescent="0.25">
      <c r="D413" s="8"/>
    </row>
    <row r="414" spans="4:4" x14ac:dyDescent="0.25">
      <c r="D414" s="8"/>
    </row>
    <row r="415" spans="4:4" x14ac:dyDescent="0.25">
      <c r="D415" s="8"/>
    </row>
    <row r="416" spans="4:4" x14ac:dyDescent="0.25">
      <c r="D416" s="8"/>
    </row>
    <row r="417" spans="4:4" x14ac:dyDescent="0.25">
      <c r="D417" s="8"/>
    </row>
  </sheetData>
  <mergeCells count="18">
    <mergeCell ref="B85:H85"/>
    <mergeCell ref="B87:H87"/>
    <mergeCell ref="B84:H84"/>
    <mergeCell ref="B86:H86"/>
    <mergeCell ref="A82:D82"/>
    <mergeCell ref="A1:H1"/>
    <mergeCell ref="C3:H3"/>
    <mergeCell ref="C4:H4"/>
    <mergeCell ref="G5:H5"/>
    <mergeCell ref="A2:B2"/>
    <mergeCell ref="A3:B3"/>
    <mergeCell ref="A4:B4"/>
    <mergeCell ref="C2:H2"/>
    <mergeCell ref="A5:A6"/>
    <mergeCell ref="B5:B6"/>
    <mergeCell ref="C5:C6"/>
    <mergeCell ref="D5:D6"/>
    <mergeCell ref="E5:F5"/>
  </mergeCells>
  <phoneticPr fontId="4" type="noConversion"/>
  <conditionalFormatting sqref="E8:E11">
    <cfRule type="containsBlanks" dxfId="22" priority="37">
      <formula>LEN(TRIM(E8))=0</formula>
    </cfRule>
  </conditionalFormatting>
  <conditionalFormatting sqref="G8:G23 G25:G48 G50:G65 G67:G81">
    <cfRule type="containsBlanks" dxfId="21" priority="14">
      <formula>LEN(TRIM(G8))=0</formula>
    </cfRule>
  </conditionalFormatting>
  <conditionalFormatting sqref="E14:E28">
    <cfRule type="containsBlanks" dxfId="20" priority="11">
      <formula>LEN(TRIM(E14))=0</formula>
    </cfRule>
  </conditionalFormatting>
  <conditionalFormatting sqref="E30:E32">
    <cfRule type="containsBlanks" dxfId="19" priority="10">
      <formula>LEN(TRIM(E30))=0</formula>
    </cfRule>
  </conditionalFormatting>
  <conditionalFormatting sqref="E34:E36">
    <cfRule type="containsBlanks" dxfId="18" priority="9">
      <formula>LEN(TRIM(E34))=0</formula>
    </cfRule>
  </conditionalFormatting>
  <conditionalFormatting sqref="E38:E41">
    <cfRule type="containsBlanks" dxfId="17" priority="8">
      <formula>LEN(TRIM(E38))=0</formula>
    </cfRule>
  </conditionalFormatting>
  <conditionalFormatting sqref="E43:E47">
    <cfRule type="containsBlanks" dxfId="16" priority="7">
      <formula>LEN(TRIM(E43))=0</formula>
    </cfRule>
  </conditionalFormatting>
  <conditionalFormatting sqref="E49:E54">
    <cfRule type="containsBlanks" dxfId="15" priority="6">
      <formula>LEN(TRIM(E49))=0</formula>
    </cfRule>
  </conditionalFormatting>
  <conditionalFormatting sqref="E56:E61">
    <cfRule type="containsBlanks" dxfId="14" priority="5">
      <formula>LEN(TRIM(E56))=0</formula>
    </cfRule>
  </conditionalFormatting>
  <conditionalFormatting sqref="E63:E64">
    <cfRule type="containsBlanks" dxfId="13" priority="4">
      <formula>LEN(TRIM(E63))=0</formula>
    </cfRule>
  </conditionalFormatting>
  <conditionalFormatting sqref="E66:E73">
    <cfRule type="containsBlanks" dxfId="12" priority="3">
      <formula>LEN(TRIM(E66))=0</formula>
    </cfRule>
  </conditionalFormatting>
  <conditionalFormatting sqref="E75:E77 E79">
    <cfRule type="containsBlanks" dxfId="11" priority="2">
      <formula>LEN(TRIM(E75))=0</formula>
    </cfRule>
  </conditionalFormatting>
  <conditionalFormatting sqref="E80:E81">
    <cfRule type="containsBlanks" dxfId="10" priority="1">
      <formula>LEN(TRIM(E80))=0</formula>
    </cfRule>
  </conditionalFormatting>
  <printOptions horizontalCentered="1"/>
  <pageMargins left="0.23622047244094491" right="0.23622047244094491" top="0.74803149606299213" bottom="0.74803149606299213" header="0.31496062992125984" footer="0.31496062992125984"/>
  <pageSetup paperSize="8" scale="78"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N29"/>
  <sheetViews>
    <sheetView topLeftCell="A19" zoomScaleNormal="100" zoomScaleSheetLayoutView="100" zoomScalePageLayoutView="40" workbookViewId="0">
      <selection activeCell="E26" sqref="E26"/>
    </sheetView>
  </sheetViews>
  <sheetFormatPr defaultColWidth="9.140625" defaultRowHeight="15" x14ac:dyDescent="0.25"/>
  <cols>
    <col min="1" max="1" width="6.85546875" style="6" customWidth="1"/>
    <col min="2" max="2" width="57.5703125" style="7" customWidth="1"/>
    <col min="3" max="3" width="15.7109375" style="8" customWidth="1"/>
    <col min="4" max="4" width="9.42578125" style="8" bestFit="1" customWidth="1"/>
    <col min="5" max="5" width="15.7109375" style="6" customWidth="1"/>
    <col min="6" max="6" width="17.42578125" style="7" customWidth="1"/>
    <col min="7" max="16384" width="9.140625" style="4"/>
  </cols>
  <sheetData>
    <row r="1" spans="1:326" ht="38.25" customHeight="1" x14ac:dyDescent="0.25">
      <c r="A1" s="120" t="s">
        <v>90</v>
      </c>
      <c r="B1" s="121"/>
      <c r="C1" s="121"/>
      <c r="D1" s="121"/>
      <c r="E1" s="121"/>
      <c r="F1" s="122"/>
    </row>
    <row r="2" spans="1:326" customFormat="1" x14ac:dyDescent="0.25">
      <c r="A2" s="108" t="s">
        <v>5</v>
      </c>
      <c r="B2" s="108"/>
      <c r="C2" s="107" t="s">
        <v>57</v>
      </c>
      <c r="D2" s="107"/>
      <c r="E2" s="107"/>
      <c r="F2" s="107"/>
    </row>
    <row r="3" spans="1:326" customFormat="1" x14ac:dyDescent="0.25">
      <c r="A3" s="108" t="s">
        <v>6</v>
      </c>
      <c r="B3" s="108"/>
      <c r="C3" s="107" t="s">
        <v>95</v>
      </c>
      <c r="D3" s="107"/>
      <c r="E3" s="107"/>
      <c r="F3" s="107"/>
    </row>
    <row r="4" spans="1:326" customFormat="1" x14ac:dyDescent="0.25">
      <c r="A4" s="108" t="s">
        <v>7</v>
      </c>
      <c r="B4" s="108"/>
      <c r="C4" s="107" t="s">
        <v>96</v>
      </c>
      <c r="D4" s="107"/>
      <c r="E4" s="107"/>
      <c r="F4" s="107"/>
    </row>
    <row r="5" spans="1:326" s="13" customFormat="1" ht="16.5" customHeight="1" x14ac:dyDescent="0.25">
      <c r="A5" s="118" t="s">
        <v>1</v>
      </c>
      <c r="B5" s="118" t="s">
        <v>15</v>
      </c>
      <c r="C5" s="118" t="s">
        <v>0</v>
      </c>
      <c r="D5" s="118" t="s">
        <v>2</v>
      </c>
      <c r="E5" s="91" t="s">
        <v>86</v>
      </c>
      <c r="F5" s="91" t="s">
        <v>87</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row>
    <row r="6" spans="1:326" s="13" customFormat="1" ht="36.6" customHeight="1" x14ac:dyDescent="0.25">
      <c r="A6" s="119"/>
      <c r="B6" s="119"/>
      <c r="C6" s="119"/>
      <c r="D6" s="119"/>
      <c r="E6" s="91"/>
      <c r="F6" s="91"/>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row>
    <row r="7" spans="1:326" s="14" customFormat="1" ht="21.75" customHeight="1" x14ac:dyDescent="0.25">
      <c r="A7" s="73">
        <v>1</v>
      </c>
      <c r="B7" s="74" t="s">
        <v>191</v>
      </c>
      <c r="C7" s="73" t="s">
        <v>44</v>
      </c>
      <c r="D7" s="75">
        <v>1</v>
      </c>
      <c r="E7" s="45"/>
      <c r="F7" s="47">
        <f>D7*E7</f>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row>
    <row r="8" spans="1:326" s="14" customFormat="1" ht="21.75" customHeight="1" x14ac:dyDescent="0.25">
      <c r="A8" s="73">
        <v>2</v>
      </c>
      <c r="B8" s="74" t="s">
        <v>192</v>
      </c>
      <c r="C8" s="73" t="s">
        <v>44</v>
      </c>
      <c r="D8" s="75">
        <v>1</v>
      </c>
      <c r="E8" s="45"/>
      <c r="F8" s="47">
        <f t="shared" ref="F8:F25" si="0">D8*E8</f>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row>
    <row r="9" spans="1:326" s="14" customFormat="1" ht="21.75" customHeight="1" x14ac:dyDescent="0.25">
      <c r="A9" s="73">
        <v>3</v>
      </c>
      <c r="B9" s="74" t="s">
        <v>193</v>
      </c>
      <c r="C9" s="73" t="s">
        <v>38</v>
      </c>
      <c r="D9" s="75">
        <v>1</v>
      </c>
      <c r="E9" s="45"/>
      <c r="F9" s="47">
        <f t="shared" si="0"/>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row>
    <row r="10" spans="1:326" s="14" customFormat="1" ht="21.75" customHeight="1" x14ac:dyDescent="0.25">
      <c r="A10" s="73">
        <v>4</v>
      </c>
      <c r="B10" s="74" t="s">
        <v>194</v>
      </c>
      <c r="C10" s="73" t="s">
        <v>38</v>
      </c>
      <c r="D10" s="75">
        <v>1</v>
      </c>
      <c r="E10" s="45"/>
      <c r="F10" s="47">
        <f t="shared" si="0"/>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row>
    <row r="11" spans="1:326" s="14" customFormat="1" ht="21.75" customHeight="1" x14ac:dyDescent="0.25">
      <c r="A11" s="73">
        <v>5</v>
      </c>
      <c r="B11" s="74" t="s">
        <v>195</v>
      </c>
      <c r="C11" s="73" t="s">
        <v>39</v>
      </c>
      <c r="D11" s="75">
        <v>1</v>
      </c>
      <c r="E11" s="45"/>
      <c r="F11" s="47">
        <f t="shared" si="0"/>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row>
    <row r="12" spans="1:326" s="14" customFormat="1" ht="21.75" customHeight="1" x14ac:dyDescent="0.25">
      <c r="A12" s="73">
        <v>6</v>
      </c>
      <c r="B12" s="74" t="s">
        <v>196</v>
      </c>
      <c r="C12" s="73" t="s">
        <v>39</v>
      </c>
      <c r="D12" s="75">
        <v>1</v>
      </c>
      <c r="E12" s="45"/>
      <c r="F12" s="47">
        <f t="shared" si="0"/>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row>
    <row r="13" spans="1:326" s="14" customFormat="1" ht="21.75" customHeight="1" x14ac:dyDescent="0.25">
      <c r="A13" s="73">
        <v>7</v>
      </c>
      <c r="B13" s="74" t="s">
        <v>197</v>
      </c>
      <c r="C13" s="73" t="s">
        <v>39</v>
      </c>
      <c r="D13" s="75">
        <v>1</v>
      </c>
      <c r="E13" s="45"/>
      <c r="F13" s="47">
        <f t="shared" si="0"/>
        <v>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row>
    <row r="14" spans="1:326" s="14" customFormat="1" ht="21.75" customHeight="1" x14ac:dyDescent="0.25">
      <c r="A14" s="73">
        <v>8</v>
      </c>
      <c r="B14" s="74" t="s">
        <v>198</v>
      </c>
      <c r="C14" s="73" t="s">
        <v>39</v>
      </c>
      <c r="D14" s="75">
        <v>1</v>
      </c>
      <c r="E14" s="45"/>
      <c r="F14" s="47">
        <f t="shared" si="0"/>
        <v>0</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row>
    <row r="15" spans="1:326" s="14" customFormat="1" ht="21.75" customHeight="1" x14ac:dyDescent="0.25">
      <c r="A15" s="73">
        <v>9</v>
      </c>
      <c r="B15" s="74" t="s">
        <v>199</v>
      </c>
      <c r="C15" s="73" t="s">
        <v>39</v>
      </c>
      <c r="D15" s="75">
        <v>1</v>
      </c>
      <c r="E15" s="45"/>
      <c r="F15" s="47">
        <f t="shared" si="0"/>
        <v>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row>
    <row r="16" spans="1:326" s="14" customFormat="1" ht="21.75" customHeight="1" x14ac:dyDescent="0.25">
      <c r="A16" s="73">
        <v>10</v>
      </c>
      <c r="B16" s="74" t="s">
        <v>200</v>
      </c>
      <c r="C16" s="73" t="s">
        <v>39</v>
      </c>
      <c r="D16" s="75">
        <v>1</v>
      </c>
      <c r="E16" s="45"/>
      <c r="F16" s="47">
        <f t="shared" si="0"/>
        <v>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row>
    <row r="17" spans="1:326" s="14" customFormat="1" ht="21.75" customHeight="1" x14ac:dyDescent="0.25">
      <c r="A17" s="73">
        <v>11</v>
      </c>
      <c r="B17" s="74" t="s">
        <v>201</v>
      </c>
      <c r="C17" s="73" t="s">
        <v>39</v>
      </c>
      <c r="D17" s="75">
        <v>1</v>
      </c>
      <c r="E17" s="45"/>
      <c r="F17" s="47">
        <f t="shared" si="0"/>
        <v>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row>
    <row r="18" spans="1:326" s="14" customFormat="1" ht="21.75" customHeight="1" x14ac:dyDescent="0.25">
      <c r="A18" s="73">
        <v>12</v>
      </c>
      <c r="B18" s="74" t="s">
        <v>202</v>
      </c>
      <c r="C18" s="73" t="s">
        <v>39</v>
      </c>
      <c r="D18" s="75">
        <v>1</v>
      </c>
      <c r="E18" s="45"/>
      <c r="F18" s="47">
        <f t="shared" si="0"/>
        <v>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row>
    <row r="19" spans="1:326" s="14" customFormat="1" ht="21.75" customHeight="1" x14ac:dyDescent="0.25">
      <c r="A19" s="73">
        <v>13</v>
      </c>
      <c r="B19" s="74" t="s">
        <v>203</v>
      </c>
      <c r="C19" s="73" t="s">
        <v>39</v>
      </c>
      <c r="D19" s="75">
        <v>1</v>
      </c>
      <c r="E19" s="45"/>
      <c r="F19" s="47">
        <f t="shared" si="0"/>
        <v>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row>
    <row r="20" spans="1:326" s="14" customFormat="1" ht="21.75" customHeight="1" x14ac:dyDescent="0.25">
      <c r="A20" s="73">
        <v>14</v>
      </c>
      <c r="B20" s="74" t="s">
        <v>204</v>
      </c>
      <c r="C20" s="73" t="s">
        <v>39</v>
      </c>
      <c r="D20" s="75">
        <v>1</v>
      </c>
      <c r="E20" s="45"/>
      <c r="F20" s="47">
        <f t="shared" si="0"/>
        <v>0</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row>
    <row r="21" spans="1:326" s="14" customFormat="1" ht="21.75" customHeight="1" x14ac:dyDescent="0.25">
      <c r="A21" s="73">
        <v>15</v>
      </c>
      <c r="B21" s="74" t="s">
        <v>205</v>
      </c>
      <c r="C21" s="73" t="s">
        <v>39</v>
      </c>
      <c r="D21" s="75">
        <v>1</v>
      </c>
      <c r="E21" s="45"/>
      <c r="F21" s="47">
        <f t="shared" si="0"/>
        <v>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row>
    <row r="22" spans="1:326" s="14" customFormat="1" ht="21.75" customHeight="1" x14ac:dyDescent="0.25">
      <c r="A22" s="73">
        <v>16</v>
      </c>
      <c r="B22" s="74" t="s">
        <v>206</v>
      </c>
      <c r="C22" s="73" t="s">
        <v>38</v>
      </c>
      <c r="D22" s="75">
        <v>1</v>
      </c>
      <c r="E22" s="45"/>
      <c r="F22" s="47">
        <f t="shared" si="0"/>
        <v>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row>
    <row r="23" spans="1:326" s="14" customFormat="1" ht="21.75" customHeight="1" x14ac:dyDescent="0.25">
      <c r="A23" s="73">
        <v>17</v>
      </c>
      <c r="B23" s="74" t="s">
        <v>207</v>
      </c>
      <c r="C23" s="73" t="s">
        <v>38</v>
      </c>
      <c r="D23" s="75">
        <v>1</v>
      </c>
      <c r="E23" s="45"/>
      <c r="F23" s="47">
        <f t="shared" si="0"/>
        <v>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row>
    <row r="24" spans="1:326" s="14" customFormat="1" ht="21.75" customHeight="1" x14ac:dyDescent="0.25">
      <c r="A24" s="73">
        <v>18</v>
      </c>
      <c r="B24" s="74" t="s">
        <v>208</v>
      </c>
      <c r="C24" s="73" t="s">
        <v>38</v>
      </c>
      <c r="D24" s="75">
        <v>1</v>
      </c>
      <c r="E24" s="45"/>
      <c r="F24" s="47">
        <f t="shared" si="0"/>
        <v>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row>
    <row r="25" spans="1:326" s="14" customFormat="1" ht="21.75" customHeight="1" x14ac:dyDescent="0.25">
      <c r="A25" s="73">
        <v>19</v>
      </c>
      <c r="B25" s="74" t="s">
        <v>209</v>
      </c>
      <c r="C25" s="73" t="s">
        <v>44</v>
      </c>
      <c r="D25" s="75">
        <v>1</v>
      </c>
      <c r="E25" s="45"/>
      <c r="F25" s="47">
        <f t="shared" si="0"/>
        <v>0</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row>
    <row r="26" spans="1:326" s="14" customFormat="1" ht="21.75" customHeight="1" x14ac:dyDescent="0.25">
      <c r="A26" s="123" t="s">
        <v>91</v>
      </c>
      <c r="B26" s="124"/>
      <c r="C26" s="124"/>
      <c r="D26" s="125"/>
      <c r="E26" s="83"/>
      <c r="F26" s="47">
        <f>SUM(F7:F25)</f>
        <v>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row>
    <row r="27" spans="1:326" x14ac:dyDescent="0.25">
      <c r="A27" s="86" t="s">
        <v>11</v>
      </c>
      <c r="B27" s="86"/>
      <c r="C27" s="86"/>
      <c r="D27" s="86"/>
      <c r="E27" s="86"/>
      <c r="F27" s="86"/>
    </row>
    <row r="28" spans="1:326" ht="34.5" customHeight="1" x14ac:dyDescent="0.25">
      <c r="A28" s="2">
        <v>1</v>
      </c>
      <c r="B28" s="86" t="s">
        <v>212</v>
      </c>
      <c r="C28" s="86"/>
      <c r="D28" s="86"/>
      <c r="E28" s="86"/>
      <c r="F28" s="86"/>
    </row>
    <row r="29" spans="1:326" ht="34.5" customHeight="1" x14ac:dyDescent="0.25">
      <c r="A29" s="2">
        <v>2</v>
      </c>
      <c r="B29" s="86" t="s">
        <v>58</v>
      </c>
      <c r="C29" s="86"/>
      <c r="D29" s="86"/>
      <c r="E29" s="86"/>
      <c r="F29" s="86"/>
    </row>
  </sheetData>
  <mergeCells count="17">
    <mergeCell ref="B29:F29"/>
    <mergeCell ref="A4:B4"/>
    <mergeCell ref="A2:B2"/>
    <mergeCell ref="A3:B3"/>
    <mergeCell ref="C2:F2"/>
    <mergeCell ref="C3:F3"/>
    <mergeCell ref="C4:F4"/>
    <mergeCell ref="A5:A6"/>
    <mergeCell ref="E5:E6"/>
    <mergeCell ref="F5:F6"/>
    <mergeCell ref="A26:D26"/>
    <mergeCell ref="D5:D6"/>
    <mergeCell ref="C5:C6"/>
    <mergeCell ref="B5:B6"/>
    <mergeCell ref="A1:F1"/>
    <mergeCell ref="A27:F27"/>
    <mergeCell ref="B28:F28"/>
  </mergeCells>
  <conditionalFormatting sqref="E7:E25">
    <cfRule type="containsBlanks" dxfId="9" priority="1">
      <formula>LEN(TRIM(E7))=0</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K13"/>
  <sheetViews>
    <sheetView zoomScale="115" zoomScaleNormal="115" zoomScaleSheetLayoutView="100" zoomScalePageLayoutView="40" workbookViewId="0">
      <selection activeCell="B13" sqref="B13:F13"/>
    </sheetView>
  </sheetViews>
  <sheetFormatPr defaultColWidth="9.140625" defaultRowHeight="15" x14ac:dyDescent="0.25"/>
  <cols>
    <col min="1" max="1" width="8.28515625" style="6" customWidth="1"/>
    <col min="2" max="2" width="47.42578125" style="7" customWidth="1"/>
    <col min="3" max="3" width="7.5703125" style="8" bestFit="1" customWidth="1"/>
    <col min="4" max="4" width="4.42578125" style="8" bestFit="1" customWidth="1"/>
    <col min="5" max="5" width="14.5703125" style="6" customWidth="1"/>
    <col min="6" max="6" width="16.85546875" style="7" customWidth="1"/>
    <col min="7" max="16384" width="9.140625" style="4"/>
  </cols>
  <sheetData>
    <row r="1" spans="1:115" s="13" customFormat="1" ht="38.25" customHeight="1" x14ac:dyDescent="0.25">
      <c r="A1" s="106" t="s">
        <v>92</v>
      </c>
      <c r="B1" s="106"/>
      <c r="C1" s="106"/>
      <c r="D1" s="106"/>
      <c r="E1" s="106"/>
      <c r="F1" s="106"/>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row>
    <row r="2" spans="1:115" s="14" customFormat="1" x14ac:dyDescent="0.25">
      <c r="A2" s="108" t="s">
        <v>5</v>
      </c>
      <c r="B2" s="108"/>
      <c r="C2" s="107" t="s">
        <v>57</v>
      </c>
      <c r="D2" s="107"/>
      <c r="E2" s="107"/>
      <c r="F2" s="107"/>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s="14" customFormat="1" x14ac:dyDescent="0.25">
      <c r="A3" s="108" t="s">
        <v>6</v>
      </c>
      <c r="B3" s="108"/>
      <c r="C3" s="107" t="s">
        <v>95</v>
      </c>
      <c r="D3" s="107"/>
      <c r="E3" s="107"/>
      <c r="F3" s="107"/>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14" customFormat="1" x14ac:dyDescent="0.25">
      <c r="A4" s="108" t="s">
        <v>7</v>
      </c>
      <c r="B4" s="108"/>
      <c r="C4" s="107" t="s">
        <v>96</v>
      </c>
      <c r="D4" s="107"/>
      <c r="E4" s="107"/>
      <c r="F4" s="107"/>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ht="15.6" customHeight="1" x14ac:dyDescent="0.25">
      <c r="A5" s="111" t="s">
        <v>1</v>
      </c>
      <c r="B5" s="111" t="s">
        <v>15</v>
      </c>
      <c r="C5" s="111" t="s">
        <v>0</v>
      </c>
      <c r="D5" s="111" t="s">
        <v>2</v>
      </c>
      <c r="E5" s="111" t="s">
        <v>86</v>
      </c>
      <c r="F5" s="111" t="s">
        <v>87</v>
      </c>
    </row>
    <row r="6" spans="1:115" ht="38.25" customHeight="1" x14ac:dyDescent="0.25">
      <c r="A6" s="109"/>
      <c r="B6" s="109"/>
      <c r="C6" s="111"/>
      <c r="D6" s="111"/>
      <c r="E6" s="111"/>
      <c r="F6" s="111"/>
    </row>
    <row r="7" spans="1:115" ht="22.5" customHeight="1" x14ac:dyDescent="0.25">
      <c r="A7" s="73">
        <v>1</v>
      </c>
      <c r="B7" s="74" t="s">
        <v>213</v>
      </c>
      <c r="C7" s="73" t="s">
        <v>38</v>
      </c>
      <c r="D7" s="73">
        <v>1</v>
      </c>
      <c r="E7" s="45"/>
      <c r="F7" s="47">
        <f>D7*E7</f>
        <v>0</v>
      </c>
    </row>
    <row r="8" spans="1:115" ht="20.25" customHeight="1" x14ac:dyDescent="0.25">
      <c r="A8" s="73">
        <v>2</v>
      </c>
      <c r="B8" s="74" t="s">
        <v>214</v>
      </c>
      <c r="C8" s="73" t="s">
        <v>44</v>
      </c>
      <c r="D8" s="73">
        <v>1</v>
      </c>
      <c r="E8" s="45"/>
      <c r="F8" s="47">
        <f t="shared" ref="F8:F9" si="0">D8*E8</f>
        <v>0</v>
      </c>
    </row>
    <row r="9" spans="1:115" ht="22.5" customHeight="1" x14ac:dyDescent="0.25">
      <c r="A9" s="73">
        <v>3</v>
      </c>
      <c r="B9" s="74" t="s">
        <v>215</v>
      </c>
      <c r="C9" s="73" t="s">
        <v>44</v>
      </c>
      <c r="D9" s="73">
        <v>1</v>
      </c>
      <c r="E9" s="45"/>
      <c r="F9" s="47">
        <f t="shared" si="0"/>
        <v>0</v>
      </c>
    </row>
    <row r="10" spans="1:115" ht="17.25" customHeight="1" x14ac:dyDescent="0.25">
      <c r="A10" s="73">
        <v>4</v>
      </c>
      <c r="B10" s="74" t="s">
        <v>216</v>
      </c>
      <c r="C10" s="73" t="s">
        <v>38</v>
      </c>
      <c r="D10" s="73">
        <v>1</v>
      </c>
      <c r="E10" s="45"/>
      <c r="F10" s="47">
        <f>D10*E10</f>
        <v>0</v>
      </c>
    </row>
    <row r="11" spans="1:115" ht="30.75" customHeight="1" x14ac:dyDescent="0.25">
      <c r="A11" s="127" t="s">
        <v>91</v>
      </c>
      <c r="B11" s="128"/>
      <c r="C11" s="128"/>
      <c r="D11" s="129"/>
      <c r="E11" s="84"/>
      <c r="F11" s="47">
        <f>SUM(F7:F10)</f>
        <v>0</v>
      </c>
    </row>
    <row r="12" spans="1:115" x14ac:dyDescent="0.25">
      <c r="A12" s="3" t="s">
        <v>11</v>
      </c>
      <c r="B12" s="126"/>
      <c r="C12" s="126"/>
      <c r="D12" s="126"/>
      <c r="E12" s="126"/>
      <c r="F12" s="126"/>
    </row>
    <row r="13" spans="1:115" ht="52.5" customHeight="1" x14ac:dyDescent="0.25">
      <c r="A13" s="2">
        <v>1</v>
      </c>
      <c r="B13" s="86" t="s">
        <v>55</v>
      </c>
      <c r="C13" s="86"/>
      <c r="D13" s="86"/>
      <c r="E13" s="86"/>
      <c r="F13" s="86"/>
    </row>
  </sheetData>
  <mergeCells count="16">
    <mergeCell ref="A1:F1"/>
    <mergeCell ref="A11:D11"/>
    <mergeCell ref="A4:B4"/>
    <mergeCell ref="C4:F4"/>
    <mergeCell ref="A2:B2"/>
    <mergeCell ref="C2:F2"/>
    <mergeCell ref="A3:B3"/>
    <mergeCell ref="C3:F3"/>
    <mergeCell ref="B13:F13"/>
    <mergeCell ref="B12:F12"/>
    <mergeCell ref="A5:A6"/>
    <mergeCell ref="B5:B6"/>
    <mergeCell ref="C5:C6"/>
    <mergeCell ref="D5:D6"/>
    <mergeCell ref="E5:E6"/>
    <mergeCell ref="F5:F6"/>
  </mergeCells>
  <conditionalFormatting sqref="E7:E10">
    <cfRule type="containsBlanks" dxfId="8" priority="1">
      <formula>LEN(TRIM(E7))=0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27"/>
  <sheetViews>
    <sheetView zoomScaleNormal="100" zoomScaleSheetLayoutView="100" zoomScalePageLayoutView="40" workbookViewId="0">
      <selection activeCell="I42" sqref="I42"/>
    </sheetView>
  </sheetViews>
  <sheetFormatPr defaultColWidth="9.140625" defaultRowHeight="15" x14ac:dyDescent="0.25"/>
  <cols>
    <col min="1" max="1" width="10.42578125" style="24" customWidth="1"/>
    <col min="2" max="2" width="59.140625" style="24" customWidth="1"/>
    <col min="3" max="3" width="23.42578125" style="24" customWidth="1"/>
    <col min="4" max="4" width="19.28515625" style="24" customWidth="1"/>
  </cols>
  <sheetData>
    <row r="1" spans="1:4" ht="33" customHeight="1" x14ac:dyDescent="0.25">
      <c r="A1" s="130" t="s">
        <v>93</v>
      </c>
      <c r="B1" s="130"/>
      <c r="C1" s="130"/>
      <c r="D1" s="130"/>
    </row>
    <row r="2" spans="1:4" ht="18.75" customHeight="1" x14ac:dyDescent="0.25">
      <c r="A2" s="108" t="s">
        <v>5</v>
      </c>
      <c r="B2" s="108"/>
      <c r="C2" s="107" t="s">
        <v>57</v>
      </c>
      <c r="D2" s="107"/>
    </row>
    <row r="3" spans="1:4" ht="18.75" customHeight="1" x14ac:dyDescent="0.25">
      <c r="A3" s="108" t="s">
        <v>6</v>
      </c>
      <c r="B3" s="108"/>
      <c r="C3" s="107" t="s">
        <v>95</v>
      </c>
      <c r="D3" s="107"/>
    </row>
    <row r="4" spans="1:4" ht="18.75" customHeight="1" x14ac:dyDescent="0.25">
      <c r="A4" s="108" t="s">
        <v>7</v>
      </c>
      <c r="B4" s="108"/>
      <c r="C4" s="107" t="s">
        <v>96</v>
      </c>
      <c r="D4" s="107"/>
    </row>
    <row r="5" spans="1:4" ht="15" customHeight="1" x14ac:dyDescent="0.25">
      <c r="A5" s="130" t="s">
        <v>8</v>
      </c>
      <c r="B5" s="130" t="s">
        <v>9</v>
      </c>
      <c r="C5" s="111" t="s">
        <v>13</v>
      </c>
      <c r="D5" s="111" t="s">
        <v>87</v>
      </c>
    </row>
    <row r="6" spans="1:4" ht="27" customHeight="1" x14ac:dyDescent="0.25">
      <c r="A6" s="130"/>
      <c r="B6" s="130"/>
      <c r="C6" s="111"/>
      <c r="D6" s="111"/>
    </row>
    <row r="7" spans="1:4" x14ac:dyDescent="0.25">
      <c r="A7" s="76">
        <v>1</v>
      </c>
      <c r="B7" s="77" t="s">
        <v>217</v>
      </c>
      <c r="C7" s="72" t="s">
        <v>68</v>
      </c>
      <c r="D7" s="72"/>
    </row>
    <row r="8" spans="1:4" x14ac:dyDescent="0.25">
      <c r="A8" s="76">
        <v>1.1000000000000001</v>
      </c>
      <c r="B8" s="78" t="s">
        <v>218</v>
      </c>
      <c r="C8" s="72" t="s">
        <v>68</v>
      </c>
      <c r="D8" s="72"/>
    </row>
    <row r="9" spans="1:4" x14ac:dyDescent="0.25">
      <c r="A9" s="76" t="s">
        <v>219</v>
      </c>
      <c r="B9" s="79" t="s">
        <v>220</v>
      </c>
      <c r="C9" s="80" t="s">
        <v>221</v>
      </c>
      <c r="D9" s="48"/>
    </row>
    <row r="10" spans="1:4" x14ac:dyDescent="0.25">
      <c r="A10" s="76" t="s">
        <v>222</v>
      </c>
      <c r="B10" s="79" t="s">
        <v>223</v>
      </c>
      <c r="C10" s="80" t="s">
        <v>224</v>
      </c>
      <c r="D10" s="48"/>
    </row>
    <row r="11" spans="1:4" x14ac:dyDescent="0.25">
      <c r="A11" s="76">
        <v>1.2</v>
      </c>
      <c r="B11" s="78" t="s">
        <v>225</v>
      </c>
      <c r="C11" s="72" t="s">
        <v>68</v>
      </c>
      <c r="D11" s="72"/>
    </row>
    <row r="12" spans="1:4" x14ac:dyDescent="0.25">
      <c r="A12" s="76" t="s">
        <v>226</v>
      </c>
      <c r="B12" s="79" t="s">
        <v>227</v>
      </c>
      <c r="C12" s="80" t="s">
        <v>228</v>
      </c>
      <c r="D12" s="48"/>
    </row>
    <row r="13" spans="1:4" x14ac:dyDescent="0.25">
      <c r="A13" s="76" t="s">
        <v>229</v>
      </c>
      <c r="B13" s="79" t="s">
        <v>230</v>
      </c>
      <c r="C13" s="80" t="s">
        <v>231</v>
      </c>
      <c r="D13" s="48"/>
    </row>
    <row r="14" spans="1:4" x14ac:dyDescent="0.25">
      <c r="A14" s="76" t="s">
        <v>232</v>
      </c>
      <c r="B14" s="79" t="s">
        <v>233</v>
      </c>
      <c r="C14" s="80" t="s">
        <v>224</v>
      </c>
      <c r="D14" s="48"/>
    </row>
    <row r="15" spans="1:4" x14ac:dyDescent="0.25">
      <c r="A15" s="76" t="s">
        <v>234</v>
      </c>
      <c r="B15" s="79" t="s">
        <v>235</v>
      </c>
      <c r="C15" s="80" t="s">
        <v>224</v>
      </c>
      <c r="D15" s="48"/>
    </row>
    <row r="16" spans="1:4" x14ac:dyDescent="0.25">
      <c r="A16" s="76" t="s">
        <v>236</v>
      </c>
      <c r="B16" s="79" t="s">
        <v>237</v>
      </c>
      <c r="C16" s="80" t="s">
        <v>221</v>
      </c>
      <c r="D16" s="48"/>
    </row>
    <row r="17" spans="1:4" ht="45" x14ac:dyDescent="0.25">
      <c r="A17" s="76">
        <v>1.3</v>
      </c>
      <c r="B17" s="79" t="s">
        <v>238</v>
      </c>
      <c r="C17" s="80" t="s">
        <v>239</v>
      </c>
      <c r="D17" s="48"/>
    </row>
    <row r="18" spans="1:4" x14ac:dyDescent="0.25">
      <c r="A18" s="76">
        <v>1.4</v>
      </c>
      <c r="B18" s="79" t="s">
        <v>240</v>
      </c>
      <c r="C18" s="80" t="s">
        <v>241</v>
      </c>
      <c r="D18" s="48"/>
    </row>
    <row r="19" spans="1:4" x14ac:dyDescent="0.25">
      <c r="A19" s="76">
        <v>1.5</v>
      </c>
      <c r="B19" s="79" t="s">
        <v>242</v>
      </c>
      <c r="C19" s="80" t="s">
        <v>224</v>
      </c>
      <c r="D19" s="48"/>
    </row>
    <row r="20" spans="1:4" x14ac:dyDescent="0.25">
      <c r="A20" s="76">
        <v>2</v>
      </c>
      <c r="B20" s="81" t="s">
        <v>243</v>
      </c>
      <c r="C20" s="72" t="s">
        <v>68</v>
      </c>
      <c r="D20" s="72"/>
    </row>
    <row r="21" spans="1:4" ht="30" x14ac:dyDescent="0.25">
      <c r="A21" s="76">
        <v>2.1</v>
      </c>
      <c r="B21" s="80" t="s">
        <v>244</v>
      </c>
      <c r="C21" s="80" t="s">
        <v>245</v>
      </c>
      <c r="D21" s="48"/>
    </row>
    <row r="22" spans="1:4" x14ac:dyDescent="0.25">
      <c r="A22" s="76">
        <v>2.2000000000000002</v>
      </c>
      <c r="B22" s="80" t="s">
        <v>246</v>
      </c>
      <c r="C22" s="80" t="s">
        <v>247</v>
      </c>
      <c r="D22" s="48"/>
    </row>
    <row r="23" spans="1:4" x14ac:dyDescent="0.25">
      <c r="A23" s="81">
        <v>3</v>
      </c>
      <c r="B23" s="81" t="s">
        <v>248</v>
      </c>
      <c r="C23" s="72" t="s">
        <v>68</v>
      </c>
      <c r="D23" s="72"/>
    </row>
    <row r="24" spans="1:4" x14ac:dyDescent="0.25">
      <c r="A24" s="81">
        <v>3.1</v>
      </c>
      <c r="B24" s="81" t="s">
        <v>249</v>
      </c>
      <c r="C24" s="72" t="s">
        <v>68</v>
      </c>
      <c r="D24" s="72"/>
    </row>
    <row r="25" spans="1:4" x14ac:dyDescent="0.25">
      <c r="A25" s="81" t="s">
        <v>250</v>
      </c>
      <c r="B25" s="80" t="s">
        <v>251</v>
      </c>
      <c r="C25" s="80" t="s">
        <v>221</v>
      </c>
      <c r="D25" s="48"/>
    </row>
    <row r="26" spans="1:4" x14ac:dyDescent="0.25">
      <c r="A26" s="81" t="s">
        <v>252</v>
      </c>
      <c r="B26" s="80" t="s">
        <v>253</v>
      </c>
      <c r="C26" s="80" t="s">
        <v>224</v>
      </c>
      <c r="D26" s="48"/>
    </row>
    <row r="27" spans="1:4" x14ac:dyDescent="0.25">
      <c r="A27" s="81">
        <v>3.2</v>
      </c>
      <c r="B27" s="81" t="s">
        <v>254</v>
      </c>
      <c r="C27" s="72" t="s">
        <v>68</v>
      </c>
      <c r="D27" s="72"/>
    </row>
    <row r="28" spans="1:4" x14ac:dyDescent="0.25">
      <c r="A28" s="81" t="s">
        <v>255</v>
      </c>
      <c r="B28" s="80" t="s">
        <v>256</v>
      </c>
      <c r="C28" s="80" t="s">
        <v>224</v>
      </c>
      <c r="D28" s="48"/>
    </row>
    <row r="29" spans="1:4" x14ac:dyDescent="0.25">
      <c r="A29" s="81" t="s">
        <v>257</v>
      </c>
      <c r="B29" s="80" t="s">
        <v>258</v>
      </c>
      <c r="C29" s="80" t="s">
        <v>259</v>
      </c>
      <c r="D29" s="48"/>
    </row>
    <row r="30" spans="1:4" x14ac:dyDescent="0.25">
      <c r="A30" s="81" t="s">
        <v>260</v>
      </c>
      <c r="B30" s="80" t="s">
        <v>261</v>
      </c>
      <c r="C30" s="80" t="s">
        <v>259</v>
      </c>
      <c r="D30" s="48"/>
    </row>
    <row r="31" spans="1:4" x14ac:dyDescent="0.25">
      <c r="A31" s="81" t="s">
        <v>262</v>
      </c>
      <c r="B31" s="80" t="s">
        <v>263</v>
      </c>
      <c r="C31" s="80" t="s">
        <v>224</v>
      </c>
      <c r="D31" s="48"/>
    </row>
    <row r="32" spans="1:4" x14ac:dyDescent="0.25">
      <c r="A32" s="81" t="s">
        <v>264</v>
      </c>
      <c r="B32" s="80" t="s">
        <v>265</v>
      </c>
      <c r="C32" s="80" t="s">
        <v>224</v>
      </c>
      <c r="D32" s="48"/>
    </row>
    <row r="33" spans="1:4" ht="43.5" customHeight="1" x14ac:dyDescent="0.25">
      <c r="A33" s="81">
        <v>3.3</v>
      </c>
      <c r="B33" s="80" t="s">
        <v>266</v>
      </c>
      <c r="C33" s="80" t="s">
        <v>224</v>
      </c>
      <c r="D33" s="48"/>
    </row>
    <row r="34" spans="1:4" ht="35.25" customHeight="1" x14ac:dyDescent="0.25">
      <c r="A34" s="81">
        <v>3.4</v>
      </c>
      <c r="B34" s="80" t="s">
        <v>267</v>
      </c>
      <c r="C34" s="80" t="s">
        <v>268</v>
      </c>
      <c r="D34" s="48"/>
    </row>
    <row r="35" spans="1:4" ht="43.5" customHeight="1" x14ac:dyDescent="0.25">
      <c r="A35" s="81">
        <v>3.5</v>
      </c>
      <c r="B35" s="80" t="s">
        <v>269</v>
      </c>
      <c r="C35" s="80" t="s">
        <v>241</v>
      </c>
      <c r="D35" s="48"/>
    </row>
    <row r="36" spans="1:4" x14ac:dyDescent="0.25">
      <c r="A36" s="81">
        <v>3.6</v>
      </c>
      <c r="B36" s="80" t="s">
        <v>270</v>
      </c>
      <c r="C36" s="80" t="s">
        <v>224</v>
      </c>
      <c r="D36" s="48"/>
    </row>
    <row r="37" spans="1:4" x14ac:dyDescent="0.25">
      <c r="A37" s="81">
        <v>3.7</v>
      </c>
      <c r="B37" s="80" t="s">
        <v>271</v>
      </c>
      <c r="C37" s="80" t="s">
        <v>272</v>
      </c>
      <c r="D37" s="48"/>
    </row>
    <row r="38" spans="1:4" ht="30" x14ac:dyDescent="0.25">
      <c r="A38" s="76">
        <v>4</v>
      </c>
      <c r="B38" s="80" t="s">
        <v>273</v>
      </c>
      <c r="C38" s="80" t="s">
        <v>274</v>
      </c>
      <c r="D38" s="48"/>
    </row>
    <row r="39" spans="1:4" x14ac:dyDescent="0.25">
      <c r="A39" s="81"/>
      <c r="B39" s="82" t="s">
        <v>275</v>
      </c>
      <c r="C39" s="81"/>
      <c r="D39" s="72"/>
    </row>
    <row r="40" spans="1:4" x14ac:dyDescent="0.25">
      <c r="A40" s="76">
        <v>5</v>
      </c>
      <c r="B40" s="81" t="s">
        <v>276</v>
      </c>
      <c r="C40" s="72" t="s">
        <v>68</v>
      </c>
      <c r="D40" s="72"/>
    </row>
    <row r="41" spans="1:4" ht="30" x14ac:dyDescent="0.25">
      <c r="A41" s="76">
        <v>5.0999999999999996</v>
      </c>
      <c r="B41" s="80" t="s">
        <v>277</v>
      </c>
      <c r="C41" s="80" t="s">
        <v>278</v>
      </c>
      <c r="D41" s="48"/>
    </row>
    <row r="42" spans="1:4" ht="30" x14ac:dyDescent="0.25">
      <c r="A42" s="76">
        <v>5.2</v>
      </c>
      <c r="B42" s="80" t="s">
        <v>279</v>
      </c>
      <c r="C42" s="80" t="s">
        <v>278</v>
      </c>
      <c r="D42" s="48"/>
    </row>
    <row r="43" spans="1:4" ht="15.75" x14ac:dyDescent="0.25">
      <c r="A43" s="25"/>
      <c r="B43" s="26" t="s">
        <v>19</v>
      </c>
      <c r="C43" s="25"/>
      <c r="D43" s="50">
        <f>SUM(D8:D42)</f>
        <v>0</v>
      </c>
    </row>
    <row r="44" spans="1:4" ht="18.75" customHeight="1" x14ac:dyDescent="0.25">
      <c r="A44" s="51" t="s">
        <v>18</v>
      </c>
      <c r="B44" s="51"/>
      <c r="C44" s="51"/>
      <c r="D44" s="51"/>
    </row>
    <row r="45" spans="1:4" ht="44.25" customHeight="1" x14ac:dyDescent="0.25">
      <c r="A45" s="1" t="s">
        <v>31</v>
      </c>
      <c r="B45" s="131" t="s">
        <v>48</v>
      </c>
      <c r="C45" s="131"/>
      <c r="D45" s="131"/>
    </row>
    <row r="46" spans="1:4" ht="27.75" customHeight="1" x14ac:dyDescent="0.25">
      <c r="A46" s="1" t="s">
        <v>34</v>
      </c>
      <c r="B46" s="131" t="s">
        <v>54</v>
      </c>
      <c r="C46" s="131"/>
      <c r="D46" s="131"/>
    </row>
    <row r="47" spans="1:4" ht="52.5" customHeight="1" x14ac:dyDescent="0.25">
      <c r="A47" s="1" t="s">
        <v>32</v>
      </c>
      <c r="B47" s="131" t="s">
        <v>33</v>
      </c>
      <c r="C47" s="131"/>
      <c r="D47" s="131"/>
    </row>
    <row r="48" spans="1:4" ht="46.5" customHeight="1" x14ac:dyDescent="0.25">
      <c r="A48" s="1" t="s">
        <v>35</v>
      </c>
      <c r="B48" s="131" t="s">
        <v>50</v>
      </c>
      <c r="C48" s="131"/>
      <c r="D48" s="131"/>
    </row>
    <row r="49" spans="1:4" ht="36.75" customHeight="1" x14ac:dyDescent="0.25">
      <c r="A49" s="1" t="s">
        <v>36</v>
      </c>
      <c r="B49" s="131" t="s">
        <v>49</v>
      </c>
      <c r="C49" s="131"/>
      <c r="D49" s="131"/>
    </row>
    <row r="50" spans="1:4" ht="46.5" customHeight="1" x14ac:dyDescent="0.25">
      <c r="A50" s="1" t="s">
        <v>52</v>
      </c>
      <c r="B50" s="131" t="s">
        <v>37</v>
      </c>
      <c r="C50" s="131"/>
      <c r="D50" s="131"/>
    </row>
    <row r="51" spans="1:4" ht="46.5" customHeight="1" x14ac:dyDescent="0.25">
      <c r="A51" s="1" t="s">
        <v>53</v>
      </c>
      <c r="B51" s="131" t="s">
        <v>51</v>
      </c>
      <c r="C51" s="131"/>
      <c r="D51" s="131"/>
    </row>
    <row r="52" spans="1:4" x14ac:dyDescent="0.25">
      <c r="A52"/>
      <c r="B52"/>
      <c r="C52"/>
      <c r="D52"/>
    </row>
    <row r="53" spans="1:4" x14ac:dyDescent="0.25">
      <c r="A53"/>
      <c r="B53"/>
      <c r="C53"/>
      <c r="D53"/>
    </row>
    <row r="54" spans="1:4" x14ac:dyDescent="0.25">
      <c r="A54"/>
      <c r="B54"/>
      <c r="C54"/>
      <c r="D54"/>
    </row>
    <row r="55" spans="1:4" x14ac:dyDescent="0.25">
      <c r="A55"/>
      <c r="B55"/>
      <c r="C55"/>
      <c r="D55"/>
    </row>
    <row r="56" spans="1:4" x14ac:dyDescent="0.25">
      <c r="A56"/>
      <c r="B56"/>
      <c r="C56"/>
      <c r="D56"/>
    </row>
    <row r="57" spans="1:4" x14ac:dyDescent="0.25">
      <c r="A57"/>
      <c r="B57"/>
      <c r="C57"/>
      <c r="D57"/>
    </row>
    <row r="58" spans="1:4" x14ac:dyDescent="0.25">
      <c r="A58"/>
      <c r="B58"/>
      <c r="C58"/>
      <c r="D58"/>
    </row>
    <row r="59" spans="1:4" x14ac:dyDescent="0.25">
      <c r="A59"/>
      <c r="B59"/>
      <c r="C59"/>
      <c r="D59"/>
    </row>
    <row r="60" spans="1:4" x14ac:dyDescent="0.25">
      <c r="A60"/>
      <c r="B60"/>
      <c r="C60"/>
      <c r="D60"/>
    </row>
    <row r="61" spans="1:4" x14ac:dyDescent="0.25">
      <c r="A61"/>
      <c r="B61"/>
      <c r="C61"/>
      <c r="D61"/>
    </row>
    <row r="62" spans="1:4" x14ac:dyDescent="0.25">
      <c r="A62"/>
      <c r="B62"/>
      <c r="C62"/>
      <c r="D62"/>
    </row>
    <row r="63" spans="1:4" x14ac:dyDescent="0.25">
      <c r="A63"/>
      <c r="B63"/>
      <c r="C63"/>
      <c r="D63"/>
    </row>
    <row r="64" spans="1:4" x14ac:dyDescent="0.25">
      <c r="A64"/>
      <c r="B64"/>
      <c r="C64"/>
      <c r="D64"/>
    </row>
    <row r="65" spans="1:4" x14ac:dyDescent="0.25">
      <c r="A65"/>
      <c r="B65"/>
      <c r="C65"/>
      <c r="D65"/>
    </row>
    <row r="66" spans="1:4" x14ac:dyDescent="0.25">
      <c r="A66"/>
      <c r="B66"/>
      <c r="C66"/>
      <c r="D66"/>
    </row>
    <row r="67" spans="1:4" x14ac:dyDescent="0.25">
      <c r="A67"/>
      <c r="B67"/>
      <c r="C67"/>
      <c r="D67"/>
    </row>
    <row r="68" spans="1:4" x14ac:dyDescent="0.25">
      <c r="A68"/>
      <c r="B68"/>
      <c r="C68"/>
      <c r="D68"/>
    </row>
    <row r="69" spans="1:4" x14ac:dyDescent="0.25">
      <c r="A69"/>
      <c r="B69"/>
      <c r="C69"/>
      <c r="D69"/>
    </row>
    <row r="70" spans="1:4" x14ac:dyDescent="0.25">
      <c r="A70"/>
      <c r="B70"/>
      <c r="C70"/>
      <c r="D70"/>
    </row>
    <row r="71" spans="1:4" x14ac:dyDescent="0.25">
      <c r="A71"/>
      <c r="B71"/>
      <c r="C71"/>
      <c r="D71"/>
    </row>
    <row r="72" spans="1:4" x14ac:dyDescent="0.25">
      <c r="A72"/>
      <c r="B72"/>
      <c r="C72"/>
      <c r="D72"/>
    </row>
    <row r="73" spans="1:4" x14ac:dyDescent="0.25">
      <c r="A73"/>
      <c r="B73"/>
      <c r="C73"/>
      <c r="D73"/>
    </row>
    <row r="74" spans="1:4" x14ac:dyDescent="0.25">
      <c r="A74"/>
      <c r="B74"/>
      <c r="C74"/>
      <c r="D74"/>
    </row>
    <row r="75" spans="1:4" x14ac:dyDescent="0.25">
      <c r="A75"/>
      <c r="B75"/>
      <c r="C75"/>
      <c r="D75"/>
    </row>
    <row r="76" spans="1:4" x14ac:dyDescent="0.25">
      <c r="A76"/>
      <c r="B76"/>
      <c r="C76"/>
      <c r="D76"/>
    </row>
    <row r="77" spans="1:4" x14ac:dyDescent="0.25">
      <c r="A77"/>
      <c r="B77"/>
      <c r="C77"/>
      <c r="D77"/>
    </row>
    <row r="78" spans="1:4" x14ac:dyDescent="0.25">
      <c r="A78"/>
      <c r="B78"/>
      <c r="C78"/>
      <c r="D78"/>
    </row>
    <row r="79" spans="1:4" x14ac:dyDescent="0.25">
      <c r="A79"/>
      <c r="B79"/>
      <c r="C79"/>
      <c r="D79"/>
    </row>
    <row r="80" spans="1:4"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sheetData>
  <mergeCells count="18">
    <mergeCell ref="B50:D50"/>
    <mergeCell ref="B51:D51"/>
    <mergeCell ref="C5:C6"/>
    <mergeCell ref="B45:D45"/>
    <mergeCell ref="B46:D46"/>
    <mergeCell ref="B47:D47"/>
    <mergeCell ref="B48:D48"/>
    <mergeCell ref="B49:D49"/>
    <mergeCell ref="D5:D6"/>
    <mergeCell ref="A5:A6"/>
    <mergeCell ref="B5:B6"/>
    <mergeCell ref="A1:D1"/>
    <mergeCell ref="A2:B2"/>
    <mergeCell ref="C2:D2"/>
    <mergeCell ref="A3:B3"/>
    <mergeCell ref="C3:D3"/>
    <mergeCell ref="A4:B4"/>
    <mergeCell ref="C4:D4"/>
  </mergeCells>
  <conditionalFormatting sqref="D9:D10">
    <cfRule type="containsBlanks" dxfId="7" priority="8">
      <formula>LEN(TRIM(D9))=0</formula>
    </cfRule>
  </conditionalFormatting>
  <conditionalFormatting sqref="D12:D19">
    <cfRule type="containsBlanks" dxfId="6" priority="7">
      <formula>LEN(TRIM(D12))=0</formula>
    </cfRule>
  </conditionalFormatting>
  <conditionalFormatting sqref="D21:D22">
    <cfRule type="containsBlanks" dxfId="5" priority="6">
      <formula>LEN(TRIM(D21))=0</formula>
    </cfRule>
  </conditionalFormatting>
  <conditionalFormatting sqref="D25:D26">
    <cfRule type="containsBlanks" dxfId="4" priority="5">
      <formula>LEN(TRIM(D25))=0</formula>
    </cfRule>
  </conditionalFormatting>
  <conditionalFormatting sqref="D28:D32">
    <cfRule type="containsBlanks" dxfId="3" priority="4">
      <formula>LEN(TRIM(D28))=0</formula>
    </cfRule>
  </conditionalFormatting>
  <conditionalFormatting sqref="D33:D35">
    <cfRule type="containsBlanks" dxfId="2" priority="3">
      <formula>LEN(TRIM(D33))=0</formula>
    </cfRule>
  </conditionalFormatting>
  <conditionalFormatting sqref="D36:D38">
    <cfRule type="containsBlanks" dxfId="1" priority="2">
      <formula>LEN(TRIM(D36))=0</formula>
    </cfRule>
  </conditionalFormatting>
  <conditionalFormatting sqref="D41:D42">
    <cfRule type="containsBlanks" dxfId="0" priority="1">
      <formula>LEN(TRIM(D41))=0</formula>
    </cfRule>
  </conditionalFormatting>
  <printOptions horizontalCentered="1"/>
  <pageMargins left="0.23622047244094491" right="0.23622047244094491" top="0.74803149606299213" bottom="0.74803149606299213" header="0.31496062992125984" footer="0.31496062992125984"/>
  <pageSetup paperSize="9" scale="88" fitToHeight="6" orientation="portrait" r:id="rId1"/>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MAIN SHEET</vt:lpstr>
      <vt:lpstr>ANNEXURE-I</vt:lpstr>
      <vt:lpstr>APPENDIX-A</vt:lpstr>
      <vt:lpstr>APPENDIX-B</vt:lpstr>
      <vt:lpstr>ANNEXURE-II</vt:lpstr>
      <vt:lpstr>'ANNEXURE-I'!Print_Area</vt:lpstr>
      <vt:lpstr>'ANNEXURE-II'!Print_Area</vt:lpstr>
      <vt:lpstr>'APPENDIX-A'!Print_Area</vt:lpstr>
      <vt:lpstr>'APPENDIX-B'!Print_Area</vt:lpstr>
      <vt:lpstr>'MAIN SHEET'!Print_Area</vt:lpstr>
      <vt:lpstr>'ANNEXURE-I'!Print_Titles</vt:lpstr>
      <vt:lpstr>'ANNEXURE-II'!Print_Titles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Sumeet Sahay </cp:lastModifiedBy>
  <cp:lastPrinted>2023-06-05T11:14:02Z</cp:lastPrinted>
  <dcterms:created xsi:type="dcterms:W3CDTF">2009-08-25T03:56:28Z</dcterms:created>
  <dcterms:modified xsi:type="dcterms:W3CDTF">2023-06-06T05:58:34Z</dcterms:modified>
</cp:coreProperties>
</file>