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865696\Desktop\ONGOING TENDERS 2022\D G EOT CRANE MORE THAN 100T- TALCHAR PROJECT\ENQUIRY\"/>
    </mc:Choice>
  </mc:AlternateContent>
  <bookViews>
    <workbookView xWindow="0" yWindow="0" windowWidth="19200" windowHeight="11490" tabRatio="921" activeTab="1"/>
  </bookViews>
  <sheets>
    <sheet name="Main" sheetId="15" r:id="rId1"/>
    <sheet name="Annexure-I MS" sheetId="13" r:id="rId2"/>
  </sheets>
  <definedNames>
    <definedName name="_xlnm.Print_Area" localSheetId="1">'Annexure-I MS'!$A$1:$J$32</definedName>
    <definedName name="_xlnm.Print_Area" localSheetId="0">Main!$A$1:$N$22</definedName>
  </definedNames>
  <calcPr calcId="162913"/>
</workbook>
</file>

<file path=xl/calcChain.xml><?xml version="1.0" encoding="utf-8"?>
<calcChain xmlns="http://schemas.openxmlformats.org/spreadsheetml/2006/main">
  <c r="G16" i="15" l="1"/>
  <c r="G19" i="15"/>
  <c r="G11" i="15"/>
  <c r="I11" i="15"/>
  <c r="G17" i="15"/>
  <c r="M17" i="15"/>
  <c r="L17" i="15"/>
  <c r="G18" i="15"/>
  <c r="L18" i="15"/>
  <c r="G21" i="15"/>
  <c r="L21" i="15" s="1"/>
  <c r="D30" i="13"/>
  <c r="F20" i="15"/>
  <c r="F29" i="13"/>
  <c r="G29" i="13"/>
  <c r="F28" i="13"/>
  <c r="G28" i="13"/>
  <c r="F27" i="13"/>
  <c r="G27" i="13"/>
  <c r="F26" i="13"/>
  <c r="G26" i="13"/>
  <c r="F25" i="13"/>
  <c r="G25" i="13"/>
  <c r="F24" i="13"/>
  <c r="G24" i="13"/>
  <c r="I24" i="13"/>
  <c r="J24" i="13"/>
  <c r="F22" i="13"/>
  <c r="G22" i="13"/>
  <c r="F21" i="13"/>
  <c r="G21" i="13"/>
  <c r="F20" i="13"/>
  <c r="G20" i="13"/>
  <c r="F19" i="13"/>
  <c r="G19" i="13"/>
  <c r="F17" i="13"/>
  <c r="G17" i="13"/>
  <c r="F16" i="13"/>
  <c r="G16" i="13"/>
  <c r="F15" i="13"/>
  <c r="G15" i="13"/>
  <c r="F14" i="13"/>
  <c r="G14" i="13"/>
  <c r="F13" i="13"/>
  <c r="G13" i="13"/>
  <c r="F12" i="13"/>
  <c r="G12" i="13"/>
  <c r="I12" i="13"/>
  <c r="J12" i="13"/>
  <c r="F11" i="13"/>
  <c r="G11" i="13"/>
  <c r="I11" i="13"/>
  <c r="F10" i="13"/>
  <c r="G10" i="13"/>
  <c r="I10" i="13"/>
  <c r="J10" i="13"/>
  <c r="F9" i="13"/>
  <c r="F30" i="13"/>
  <c r="G12" i="15"/>
  <c r="I12" i="15"/>
  <c r="J12" i="15"/>
  <c r="L12" i="15"/>
  <c r="M12" i="15"/>
  <c r="G13" i="15"/>
  <c r="J13" i="15"/>
  <c r="L13" i="15"/>
  <c r="M13" i="15"/>
  <c r="I13" i="15"/>
  <c r="G14" i="15"/>
  <c r="I28" i="13"/>
  <c r="I19" i="13"/>
  <c r="J19" i="13"/>
  <c r="I21" i="13"/>
  <c r="J21" i="13"/>
  <c r="I16" i="13"/>
  <c r="J16" i="13"/>
  <c r="I14" i="13"/>
  <c r="J14" i="13"/>
  <c r="J28" i="13"/>
  <c r="I15" i="13"/>
  <c r="J15" i="13"/>
  <c r="I25" i="13"/>
  <c r="J25" i="13"/>
  <c r="I13" i="13"/>
  <c r="J13" i="13"/>
  <c r="I22" i="13"/>
  <c r="J22" i="13"/>
  <c r="I29" i="13"/>
  <c r="J29" i="13"/>
  <c r="I20" i="13"/>
  <c r="J20" i="13"/>
  <c r="I27" i="13"/>
  <c r="J27" i="13"/>
  <c r="I17" i="13"/>
  <c r="J17" i="13"/>
  <c r="I26" i="13"/>
  <c r="J26" i="13"/>
  <c r="G9" i="13"/>
  <c r="G30" i="13"/>
  <c r="J20" i="15"/>
  <c r="I20" i="15"/>
  <c r="J11" i="13"/>
  <c r="M18" i="15"/>
  <c r="I14" i="15"/>
  <c r="J14" i="15"/>
  <c r="L14" i="15"/>
  <c r="M14" i="15"/>
  <c r="I9" i="13"/>
  <c r="I30" i="13"/>
  <c r="L20" i="15"/>
  <c r="M20" i="15"/>
  <c r="J30" i="13"/>
  <c r="J9" i="13"/>
  <c r="I15" i="15"/>
  <c r="I9" i="15"/>
  <c r="L16" i="15"/>
  <c r="L19" i="15"/>
  <c r="J11" i="15"/>
  <c r="G15" i="15"/>
  <c r="M16" i="15"/>
  <c r="M19" i="15"/>
  <c r="J15" i="15"/>
  <c r="L11" i="15"/>
  <c r="M11" i="15"/>
  <c r="M15" i="15"/>
  <c r="L15" i="15"/>
  <c r="J9" i="15"/>
  <c r="G24" i="15"/>
  <c r="G26" i="15"/>
  <c r="M21" i="15" l="1"/>
  <c r="M9" i="15" s="1"/>
  <c r="L9" i="15"/>
  <c r="G9" i="15"/>
</calcChain>
</file>

<file path=xl/sharedStrings.xml><?xml version="1.0" encoding="utf-8"?>
<sst xmlns="http://schemas.openxmlformats.org/spreadsheetml/2006/main" count="150" uniqueCount="119">
  <si>
    <t>UNIT</t>
  </si>
  <si>
    <t>QTY</t>
  </si>
  <si>
    <t>TECHNICAL SPECIFICATION:</t>
  </si>
  <si>
    <t>S. No.</t>
  </si>
  <si>
    <t xml:space="preserve">NAME OF PROJECT:
</t>
  </si>
  <si>
    <t>NAME OF PACKAGE:</t>
  </si>
  <si>
    <t xml:space="preserve">Doc No: </t>
  </si>
  <si>
    <t>Date of issue</t>
  </si>
  <si>
    <t xml:space="preserve">Rev No: </t>
  </si>
  <si>
    <t>Lot</t>
  </si>
  <si>
    <t>MAJOR BREAK-UP OF PRICES GIVEN IN 1.0 ABOVE</t>
  </si>
  <si>
    <t>Nos.</t>
  </si>
  <si>
    <t>DOUBLE GIRDER EOT CRANES (&gt;100T CAPACITY)</t>
  </si>
  <si>
    <t>DESCRIPTION</t>
  </si>
  <si>
    <t>NOTES</t>
  </si>
  <si>
    <t>MTR</t>
  </si>
  <si>
    <t>2.1.1</t>
  </si>
  <si>
    <t>2.1.2</t>
  </si>
  <si>
    <t>2.1.3</t>
  </si>
  <si>
    <t>2.1.4</t>
  </si>
  <si>
    <t>2.2.1</t>
  </si>
  <si>
    <t>2.2.2</t>
  </si>
  <si>
    <t>2.2.3</t>
  </si>
  <si>
    <t>SET</t>
  </si>
  <si>
    <t>TOTAL</t>
  </si>
  <si>
    <t>Crane months</t>
  </si>
  <si>
    <t>1                              2</t>
  </si>
  <si>
    <r>
      <t>PE-PF-497-501-</t>
    </r>
    <r>
      <rPr>
        <sz val="12"/>
        <color indexed="8"/>
        <rFont val="Arial"/>
        <family val="2"/>
      </rPr>
      <t>A501</t>
    </r>
  </si>
  <si>
    <t>26.12.2022</t>
  </si>
  <si>
    <r>
      <t>PE-TS-497-501-A5</t>
    </r>
    <r>
      <rPr>
        <b/>
        <sz val="12"/>
        <color indexed="8"/>
        <rFont val="Arial"/>
        <family val="2"/>
      </rPr>
      <t>01</t>
    </r>
  </si>
  <si>
    <t>2x660MW TALCHER TPP STAGE-III</t>
  </si>
  <si>
    <t>QUANTITY</t>
  </si>
  <si>
    <t>PE-PF-497-501-A501</t>
  </si>
  <si>
    <t xml:space="preserve">S. NO. </t>
  </si>
  <si>
    <t>ITEM DESCRIPTION</t>
  </si>
  <si>
    <t xml:space="preserve"> </t>
  </si>
  <si>
    <r>
      <t xml:space="preserve"> </t>
    </r>
    <r>
      <rPr>
        <sz val="10"/>
        <color indexed="8"/>
        <rFont val="Calibri"/>
        <family val="2"/>
      </rPr>
      <t xml:space="preserve">(a) </t>
    </r>
    <r>
      <rPr>
        <sz val="10"/>
        <rFont val="Calibri"/>
        <family val="2"/>
      </rPr>
      <t xml:space="preserve"> </t>
    </r>
  </si>
  <si>
    <r>
      <rPr>
        <sz val="10"/>
        <color indexed="8"/>
        <rFont val="Calibri"/>
        <family val="2"/>
      </rPr>
      <t xml:space="preserve">1 Set (Requirement for one Crane) </t>
    </r>
    <r>
      <rPr>
        <sz val="10"/>
        <rFont val="Calibri"/>
        <family val="2"/>
      </rPr>
      <t xml:space="preserve"> </t>
    </r>
  </si>
  <si>
    <r>
      <t xml:space="preserve"> </t>
    </r>
    <r>
      <rPr>
        <sz val="10"/>
        <color indexed="8"/>
        <rFont val="Calibri"/>
        <family val="2"/>
      </rPr>
      <t xml:space="preserve">(b) </t>
    </r>
    <r>
      <rPr>
        <sz val="10"/>
        <rFont val="Calibri"/>
        <family val="2"/>
      </rPr>
      <t xml:space="preserve"> </t>
    </r>
  </si>
  <si>
    <r>
      <t xml:space="preserve"> </t>
    </r>
    <r>
      <rPr>
        <sz val="10"/>
        <color indexed="8"/>
        <rFont val="Calibri"/>
        <family val="2"/>
      </rPr>
      <t xml:space="preserve">(c) </t>
    </r>
    <r>
      <rPr>
        <sz val="10"/>
        <rFont val="Calibri"/>
        <family val="2"/>
      </rPr>
      <t xml:space="preserve"> </t>
    </r>
  </si>
  <si>
    <r>
      <t xml:space="preserve"> </t>
    </r>
    <r>
      <rPr>
        <sz val="10"/>
        <color indexed="8"/>
        <rFont val="Calibri"/>
        <family val="2"/>
      </rPr>
      <t xml:space="preserve">(d) </t>
    </r>
    <r>
      <rPr>
        <sz val="10"/>
        <rFont val="Calibri"/>
        <family val="2"/>
      </rPr>
      <t xml:space="preserve"> </t>
    </r>
  </si>
  <si>
    <r>
      <rPr>
        <sz val="10"/>
        <color indexed="8"/>
        <rFont val="Calibri"/>
        <family val="2"/>
      </rPr>
      <t xml:space="preserve">2 Sets (Requirement for two Crane) </t>
    </r>
    <r>
      <rPr>
        <sz val="10"/>
        <rFont val="Calibri"/>
        <family val="2"/>
      </rPr>
      <t xml:space="preserve"> </t>
    </r>
  </si>
  <si>
    <r>
      <t xml:space="preserve"> </t>
    </r>
    <r>
      <rPr>
        <sz val="10"/>
        <color indexed="8"/>
        <rFont val="Calibri"/>
        <family val="2"/>
      </rPr>
      <t xml:space="preserve">(e) </t>
    </r>
    <r>
      <rPr>
        <sz val="10"/>
        <rFont val="Calibri"/>
        <family val="2"/>
      </rPr>
      <t xml:space="preserve"> </t>
    </r>
  </si>
  <si>
    <r>
      <t xml:space="preserve"> </t>
    </r>
    <r>
      <rPr>
        <sz val="10"/>
        <color indexed="8"/>
        <rFont val="Calibri"/>
        <family val="2"/>
      </rPr>
      <t xml:space="preserve">(f) </t>
    </r>
    <r>
      <rPr>
        <sz val="10"/>
        <rFont val="Calibri"/>
        <family val="2"/>
      </rPr>
      <t xml:space="preserve"> </t>
    </r>
  </si>
  <si>
    <r>
      <t xml:space="preserve"> </t>
    </r>
    <r>
      <rPr>
        <sz val="10"/>
        <color indexed="8"/>
        <rFont val="Calibri"/>
        <family val="2"/>
      </rPr>
      <t xml:space="preserve">(g) </t>
    </r>
    <r>
      <rPr>
        <sz val="10"/>
        <rFont val="Calibri"/>
        <family val="2"/>
      </rPr>
      <t xml:space="preserve"> </t>
    </r>
  </si>
  <si>
    <r>
      <t xml:space="preserve"> </t>
    </r>
    <r>
      <rPr>
        <sz val="10"/>
        <color indexed="8"/>
        <rFont val="Calibri"/>
        <family val="2"/>
      </rPr>
      <t xml:space="preserve">(h) </t>
    </r>
    <r>
      <rPr>
        <sz val="10"/>
        <rFont val="Calibri"/>
        <family val="2"/>
      </rPr>
      <t xml:space="preserve"> </t>
    </r>
  </si>
  <si>
    <r>
      <rPr>
        <sz val="10"/>
        <color indexed="8"/>
        <rFont val="Calibri"/>
        <family val="2"/>
      </rPr>
      <t xml:space="preserve">1 No </t>
    </r>
    <r>
      <rPr>
        <sz val="10"/>
        <rFont val="Calibri"/>
        <family val="2"/>
      </rPr>
      <t xml:space="preserve"> </t>
    </r>
  </si>
  <si>
    <r>
      <t xml:space="preserve"> </t>
    </r>
    <r>
      <rPr>
        <sz val="10"/>
        <color indexed="8"/>
        <rFont val="Calibri"/>
        <family val="2"/>
      </rPr>
      <t xml:space="preserve">(i) </t>
    </r>
    <r>
      <rPr>
        <sz val="10"/>
        <rFont val="Calibri"/>
        <family val="2"/>
      </rPr>
      <t xml:space="preserve"> </t>
    </r>
  </si>
  <si>
    <r>
      <t xml:space="preserve"> </t>
    </r>
    <r>
      <rPr>
        <sz val="10"/>
        <color indexed="8"/>
        <rFont val="Calibri"/>
        <family val="2"/>
      </rPr>
      <t xml:space="preserve">i) </t>
    </r>
    <r>
      <rPr>
        <sz val="10"/>
        <rFont val="Calibri"/>
        <family val="2"/>
      </rPr>
      <t xml:space="preserve"> </t>
    </r>
  </si>
  <si>
    <r>
      <rPr>
        <sz val="10"/>
        <color indexed="8"/>
        <rFont val="Calibri"/>
        <family val="2"/>
      </rPr>
      <t xml:space="preserve">2 sets </t>
    </r>
    <r>
      <rPr>
        <sz val="10"/>
        <rFont val="Calibri"/>
        <family val="2"/>
      </rPr>
      <t xml:space="preserve"> </t>
    </r>
  </si>
  <si>
    <r>
      <t xml:space="preserve"> </t>
    </r>
    <r>
      <rPr>
        <sz val="10"/>
        <color indexed="8"/>
        <rFont val="Calibri"/>
        <family val="2"/>
      </rPr>
      <t xml:space="preserve">ii) </t>
    </r>
    <r>
      <rPr>
        <sz val="10"/>
        <rFont val="Calibri"/>
        <family val="2"/>
      </rPr>
      <t xml:space="preserve"> </t>
    </r>
  </si>
  <si>
    <r>
      <rPr>
        <sz val="10"/>
        <color indexed="8"/>
        <rFont val="Calibri"/>
        <family val="2"/>
      </rPr>
      <t xml:space="preserve">1 set </t>
    </r>
    <r>
      <rPr>
        <sz val="10"/>
        <rFont val="Calibri"/>
        <family val="2"/>
      </rPr>
      <t xml:space="preserve"> </t>
    </r>
  </si>
  <si>
    <r>
      <t xml:space="preserve"> </t>
    </r>
    <r>
      <rPr>
        <sz val="10"/>
        <color indexed="8"/>
        <rFont val="Calibri"/>
        <family val="2"/>
      </rPr>
      <t xml:space="preserve">iii) </t>
    </r>
    <r>
      <rPr>
        <sz val="10"/>
        <rFont val="Calibri"/>
        <family val="2"/>
      </rPr>
      <t xml:space="preserve"> </t>
    </r>
  </si>
  <si>
    <r>
      <rPr>
        <sz val="10"/>
        <color indexed="8"/>
        <rFont val="Calibri"/>
        <family val="2"/>
      </rPr>
      <t xml:space="preserve">1 set of each type, size &amp; rating </t>
    </r>
    <r>
      <rPr>
        <sz val="10"/>
        <rFont val="Calibri"/>
        <family val="2"/>
      </rPr>
      <t xml:space="preserve"> </t>
    </r>
  </si>
  <si>
    <r>
      <t xml:space="preserve"> </t>
    </r>
    <r>
      <rPr>
        <sz val="10"/>
        <color indexed="8"/>
        <rFont val="Calibri"/>
        <family val="2"/>
      </rPr>
      <t xml:space="preserve">iv) </t>
    </r>
    <r>
      <rPr>
        <sz val="10"/>
        <rFont val="Calibri"/>
        <family val="2"/>
      </rPr>
      <t xml:space="preserve"> </t>
    </r>
  </si>
  <si>
    <r>
      <t xml:space="preserve"> </t>
    </r>
    <r>
      <rPr>
        <sz val="10"/>
        <color indexed="8"/>
        <rFont val="Calibri"/>
        <family val="2"/>
      </rPr>
      <t xml:space="preserve">v) </t>
    </r>
    <r>
      <rPr>
        <sz val="10"/>
        <rFont val="Calibri"/>
        <family val="2"/>
      </rPr>
      <t xml:space="preserve"> </t>
    </r>
  </si>
  <si>
    <r>
      <t xml:space="preserve"> </t>
    </r>
    <r>
      <rPr>
        <sz val="10"/>
        <color indexed="8"/>
        <rFont val="Calibri"/>
        <family val="2"/>
      </rPr>
      <t xml:space="preserve">a </t>
    </r>
    <r>
      <rPr>
        <sz val="10"/>
        <rFont val="Calibri"/>
        <family val="2"/>
      </rPr>
      <t xml:space="preserve"> </t>
    </r>
  </si>
  <si>
    <r>
      <t xml:space="preserve"> </t>
    </r>
    <r>
      <rPr>
        <sz val="10"/>
        <color indexed="8"/>
        <rFont val="Calibri"/>
        <family val="2"/>
      </rPr>
      <t xml:space="preserve">b </t>
    </r>
    <r>
      <rPr>
        <sz val="10"/>
        <rFont val="Calibri"/>
        <family val="2"/>
      </rPr>
      <t xml:space="preserve"> </t>
    </r>
  </si>
  <si>
    <r>
      <t xml:space="preserve"> </t>
    </r>
    <r>
      <rPr>
        <sz val="10"/>
        <color indexed="8"/>
        <rFont val="Calibri"/>
        <family val="2"/>
      </rPr>
      <t xml:space="preserve">c </t>
    </r>
    <r>
      <rPr>
        <sz val="10"/>
        <rFont val="Calibri"/>
        <family val="2"/>
      </rPr>
      <t xml:space="preserve"> </t>
    </r>
  </si>
  <si>
    <r>
      <t xml:space="preserve"> </t>
    </r>
    <r>
      <rPr>
        <sz val="10"/>
        <color indexed="8"/>
        <rFont val="Calibri"/>
        <family val="2"/>
      </rPr>
      <t xml:space="preserve">d </t>
    </r>
    <r>
      <rPr>
        <sz val="10"/>
        <rFont val="Calibri"/>
        <family val="2"/>
      </rPr>
      <t xml:space="preserve"> </t>
    </r>
  </si>
  <si>
    <r>
      <t xml:space="preserve"> </t>
    </r>
    <r>
      <rPr>
        <sz val="10"/>
        <color indexed="8"/>
        <rFont val="Calibri"/>
        <family val="2"/>
      </rPr>
      <t xml:space="preserve">vi) </t>
    </r>
    <r>
      <rPr>
        <sz val="10"/>
        <rFont val="Calibri"/>
        <family val="2"/>
      </rPr>
      <t xml:space="preserve"> </t>
    </r>
  </si>
  <si>
    <r>
      <rPr>
        <sz val="10"/>
        <color indexed="8"/>
        <rFont val="Calibri"/>
        <family val="2"/>
      </rPr>
      <t xml:space="preserve">1 set each </t>
    </r>
    <r>
      <rPr>
        <sz val="10"/>
        <rFont val="Calibri"/>
        <family val="2"/>
      </rPr>
      <t xml:space="preserve"> </t>
    </r>
  </si>
  <si>
    <r>
      <t xml:space="preserve"> </t>
    </r>
    <r>
      <rPr>
        <sz val="10"/>
        <color indexed="8"/>
        <rFont val="Calibri"/>
        <family val="2"/>
      </rPr>
      <t xml:space="preserve">vii) </t>
    </r>
    <r>
      <rPr>
        <sz val="10"/>
        <rFont val="Calibri"/>
        <family val="2"/>
      </rPr>
      <t xml:space="preserve"> </t>
    </r>
  </si>
  <si>
    <r>
      <rPr>
        <sz val="10"/>
        <color indexed="8"/>
        <rFont val="Calibri"/>
        <family val="2"/>
      </rPr>
      <t xml:space="preserve">1 no. of each type&amp; rating </t>
    </r>
    <r>
      <rPr>
        <sz val="10"/>
        <rFont val="Calibri"/>
        <family val="2"/>
      </rPr>
      <t xml:space="preserve"> </t>
    </r>
  </si>
  <si>
    <t xml:space="preserve">NAME OF PROJECT: 2x660MW TALCHER TPP STAGE-III
</t>
  </si>
  <si>
    <t>NAME OF PACKAGE: DOUBLE GIRDER EOT CRANES (&gt;100T CAPACITY)</t>
  </si>
  <si>
    <t>TECHNICAL SPECIFICATION: PE-TS-497-501-A501</t>
  </si>
  <si>
    <r>
      <rPr>
        <b/>
        <sz val="10"/>
        <color indexed="8"/>
        <rFont val="Calibri"/>
        <family val="2"/>
      </rPr>
      <t xml:space="preserve">Mechanical: Main TG Hall </t>
    </r>
    <r>
      <rPr>
        <sz val="10"/>
        <rFont val="Calibri"/>
        <family val="2"/>
      </rPr>
      <t xml:space="preserve"> </t>
    </r>
  </si>
  <si>
    <r>
      <rPr>
        <sz val="10"/>
        <color indexed="8"/>
        <rFont val="Calibri"/>
        <family val="2"/>
      </rPr>
      <t xml:space="preserve">Bearings for long travel wheels </t>
    </r>
    <r>
      <rPr>
        <sz val="10"/>
        <rFont val="Calibri"/>
        <family val="2"/>
      </rPr>
      <t xml:space="preserve"> </t>
    </r>
  </si>
  <si>
    <r>
      <rPr>
        <sz val="10"/>
        <color indexed="8"/>
        <rFont val="Calibri"/>
        <family val="2"/>
      </rPr>
      <t xml:space="preserve">Bearings for cross travel wheels </t>
    </r>
    <r>
      <rPr>
        <sz val="10"/>
        <rFont val="Calibri"/>
        <family val="2"/>
      </rPr>
      <t xml:space="preserve"> </t>
    </r>
  </si>
  <si>
    <r>
      <rPr>
        <sz val="10"/>
        <color indexed="8"/>
        <rFont val="Calibri"/>
        <family val="2"/>
      </rPr>
      <t xml:space="preserve">Bearings for Gear Boxes for each type of Hoist &amp; travel (Main and aux hoist (if applicable), LT and CT travel)) </t>
    </r>
    <r>
      <rPr>
        <sz val="10"/>
        <rFont val="Calibri"/>
        <family val="2"/>
      </rPr>
      <t xml:space="preserve"> </t>
    </r>
  </si>
  <si>
    <r>
      <rPr>
        <sz val="10"/>
        <color indexed="8"/>
        <rFont val="Calibri"/>
        <family val="2"/>
      </rPr>
      <t xml:space="preserve">Brake Liner for all the brakes (main and aux hoist, LT and CT travel)) </t>
    </r>
    <r>
      <rPr>
        <sz val="10"/>
        <rFont val="Calibri"/>
        <family val="2"/>
      </rPr>
      <t xml:space="preserve"> </t>
    </r>
  </si>
  <si>
    <r>
      <rPr>
        <sz val="10"/>
        <color indexed="8"/>
        <rFont val="Calibri"/>
        <family val="2"/>
      </rPr>
      <t xml:space="preserve">Hydraulic thruster for all Brakes (Main and aux hoist, CT and LT travel) </t>
    </r>
    <r>
      <rPr>
        <sz val="10"/>
        <rFont val="Calibri"/>
        <family val="2"/>
      </rPr>
      <t xml:space="preserve"> </t>
    </r>
  </si>
  <si>
    <r>
      <rPr>
        <sz val="10"/>
        <color indexed="8"/>
        <rFont val="Calibri"/>
        <family val="2"/>
      </rPr>
      <t xml:space="preserve">Oil Seals (both main and aux hoist, CT and LT) </t>
    </r>
    <r>
      <rPr>
        <sz val="10"/>
        <rFont val="Calibri"/>
        <family val="2"/>
      </rPr>
      <t xml:space="preserve"> </t>
    </r>
  </si>
  <si>
    <r>
      <rPr>
        <sz val="10"/>
        <color indexed="8"/>
        <rFont val="Calibri"/>
        <family val="2"/>
      </rPr>
      <t xml:space="preserve">Brake springs for all brakes (both main and aux hoist, LT and CT travel) </t>
    </r>
    <r>
      <rPr>
        <sz val="10"/>
        <rFont val="Calibri"/>
        <family val="2"/>
      </rPr>
      <t xml:space="preserve"> </t>
    </r>
  </si>
  <si>
    <r>
      <rPr>
        <sz val="10"/>
        <color indexed="8"/>
        <rFont val="Calibri"/>
        <family val="2"/>
      </rPr>
      <t xml:space="preserve">Wire Rope for Aux. Hook </t>
    </r>
    <r>
      <rPr>
        <sz val="10"/>
        <rFont val="Calibri"/>
        <family val="2"/>
      </rPr>
      <t xml:space="preserve"> </t>
    </r>
  </si>
  <si>
    <r>
      <rPr>
        <sz val="10"/>
        <color indexed="8"/>
        <rFont val="Calibri"/>
        <family val="2"/>
      </rPr>
      <t xml:space="preserve">Wire Rope for Main Hook </t>
    </r>
    <r>
      <rPr>
        <sz val="10"/>
        <rFont val="Calibri"/>
        <family val="2"/>
      </rPr>
      <t xml:space="preserve"> </t>
    </r>
  </si>
  <si>
    <r>
      <rPr>
        <b/>
        <sz val="10"/>
        <color indexed="8"/>
        <rFont val="Calibri"/>
        <family val="2"/>
      </rPr>
      <t xml:space="preserve">Electrical: </t>
    </r>
    <r>
      <rPr>
        <sz val="10"/>
        <rFont val="Calibri"/>
        <family val="2"/>
      </rPr>
      <t xml:space="preserve"> </t>
    </r>
  </si>
  <si>
    <r>
      <rPr>
        <sz val="10"/>
        <color indexed="8"/>
        <rFont val="Calibri"/>
        <family val="2"/>
      </rPr>
      <t xml:space="preserve">Solenoid Coils for Brakes </t>
    </r>
    <r>
      <rPr>
        <sz val="10"/>
        <rFont val="Calibri"/>
        <family val="2"/>
      </rPr>
      <t xml:space="preserve"> </t>
    </r>
  </si>
  <si>
    <r>
      <rPr>
        <sz val="10"/>
        <color indexed="8"/>
        <rFont val="Calibri"/>
        <family val="2"/>
      </rPr>
      <t xml:space="preserve">MCBs/MCCBS/Fuse links for the whole crane </t>
    </r>
    <r>
      <rPr>
        <sz val="10"/>
        <rFont val="Calibri"/>
        <family val="2"/>
      </rPr>
      <t xml:space="preserve"> </t>
    </r>
  </si>
  <si>
    <r>
      <rPr>
        <sz val="10"/>
        <color indexed="8"/>
        <rFont val="Calibri"/>
        <family val="2"/>
      </rPr>
      <t xml:space="preserve">Contactors and overload Relays for Motors of the EOT </t>
    </r>
    <r>
      <rPr>
        <sz val="10"/>
        <rFont val="Calibri"/>
        <family val="2"/>
      </rPr>
      <t xml:space="preserve"> </t>
    </r>
  </si>
  <si>
    <r>
      <rPr>
        <sz val="10"/>
        <color indexed="8"/>
        <rFont val="Calibri"/>
        <family val="2"/>
      </rPr>
      <t>Timers of each type, size &amp; rating</t>
    </r>
    <r>
      <rPr>
        <sz val="10"/>
        <rFont val="Calibri"/>
        <family val="2"/>
      </rPr>
      <t xml:space="preserve"> </t>
    </r>
  </si>
  <si>
    <r>
      <rPr>
        <sz val="10"/>
        <color indexed="8"/>
        <rFont val="Calibri"/>
        <family val="2"/>
      </rPr>
      <t xml:space="preserve">Limit Switches for </t>
    </r>
    <r>
      <rPr>
        <sz val="10"/>
        <rFont val="Calibri"/>
        <family val="2"/>
      </rPr>
      <t xml:space="preserve"> </t>
    </r>
  </si>
  <si>
    <r>
      <rPr>
        <sz val="10"/>
        <color indexed="8"/>
        <rFont val="Calibri"/>
        <family val="2"/>
      </rPr>
      <t xml:space="preserve">Main Hoist </t>
    </r>
    <r>
      <rPr>
        <sz val="10"/>
        <rFont val="Calibri"/>
        <family val="2"/>
      </rPr>
      <t xml:space="preserve"> </t>
    </r>
  </si>
  <si>
    <r>
      <rPr>
        <sz val="10"/>
        <color indexed="8"/>
        <rFont val="Calibri"/>
        <family val="2"/>
      </rPr>
      <t xml:space="preserve">Aux. Hoist </t>
    </r>
    <r>
      <rPr>
        <sz val="10"/>
        <rFont val="Calibri"/>
        <family val="2"/>
      </rPr>
      <t xml:space="preserve"> </t>
    </r>
  </si>
  <si>
    <r>
      <rPr>
        <sz val="10"/>
        <color indexed="8"/>
        <rFont val="Calibri"/>
        <family val="2"/>
      </rPr>
      <t xml:space="preserve">Cross Travel </t>
    </r>
    <r>
      <rPr>
        <sz val="10"/>
        <rFont val="Calibri"/>
        <family val="2"/>
      </rPr>
      <t xml:space="preserve"> </t>
    </r>
  </si>
  <si>
    <r>
      <rPr>
        <sz val="10"/>
        <color indexed="8"/>
        <rFont val="Calibri"/>
        <family val="2"/>
      </rPr>
      <t xml:space="preserve">Long Travel </t>
    </r>
    <r>
      <rPr>
        <sz val="10"/>
        <rFont val="Calibri"/>
        <family val="2"/>
      </rPr>
      <t xml:space="preserve"> </t>
    </r>
  </si>
  <si>
    <r>
      <rPr>
        <sz val="10"/>
        <color indexed="8"/>
        <rFont val="Calibri"/>
        <family val="2"/>
      </rPr>
      <t xml:space="preserve">Master Controller for Aux. Hoist </t>
    </r>
    <r>
      <rPr>
        <sz val="10"/>
        <rFont val="Calibri"/>
        <family val="2"/>
      </rPr>
      <t xml:space="preserve"> </t>
    </r>
  </si>
  <si>
    <r>
      <rPr>
        <sz val="10"/>
        <color indexed="8"/>
        <rFont val="Calibri"/>
        <family val="2"/>
      </rPr>
      <t xml:space="preserve">Drive for MH, AH, CT&amp;LT </t>
    </r>
    <r>
      <rPr>
        <sz val="10"/>
        <rFont val="Calibri"/>
        <family val="2"/>
      </rPr>
      <t xml:space="preserve"> </t>
    </r>
  </si>
  <si>
    <t>Total  Ex. Work price for SUPPLY part for RAIL ALONG WITH ACCESSORIES (FOR BAYLENGTH 282.5 M)</t>
  </si>
  <si>
    <t>Total  Ex. Work price for SUPPLY part for DSL ALONG WITH ACCESSORIES (FOR BAYLENGTH 282.5 M)</t>
  </si>
  <si>
    <t>Total  Ex. Work price for SUPPLY part for LIFTING BEAM WITH SLINGS AND ACCESSORIES</t>
  </si>
  <si>
    <t>Total  Ex. Work price for SERVICE part for Cranes (Excluding DSL &amp; RAIL)</t>
  </si>
  <si>
    <t>Total  Ex. Work price for SERVICE part for DSL ALONG WITH ACCESSORIES FOR BAYLENGTH (FOR BAYLENGTH 282.5 M)</t>
  </si>
  <si>
    <t>Total  Ex. Work price for SERVICE part for RAIL ALONG WITH ACCESSORIES FOR BAYLENGTH (FOR BAYLENGTH 282.5 M)</t>
  </si>
  <si>
    <r>
      <t xml:space="preserve">Total  Ex. Work price for SUPPLY part for </t>
    </r>
    <r>
      <rPr>
        <b/>
        <sz val="11"/>
        <rFont val="Arial"/>
        <family val="2"/>
      </rPr>
      <t>SUPPLY part</t>
    </r>
    <r>
      <rPr>
        <sz val="11"/>
        <rFont val="Arial"/>
        <family val="2"/>
      </rPr>
      <t xml:space="preserve"> for Cranes comprising of design (i.e. preparation and submission of drawing /documents including “As Built” drawings and O&amp;M manuals), engineering, manufacture, fabrication, assembly, inspection / testing at vendor's &amp; sub-vendor’s works, painting, maintenance tools &amp; tackles, spares for erection, startup and commissioning as required, fill of lubricants &amp; consumables, forwarding, proper packing, shipment and delivery at site for project and package complete with all accessories  for the total scope defined as per BHEL NIT &amp; tender technical specification, amendment &amp; agreements till placement of order.</t>
    </r>
  </si>
  <si>
    <r>
      <t xml:space="preserve">Total lump sum firm price inclusive of all prevailing taxes, duties and other levies for </t>
    </r>
    <r>
      <rPr>
        <b/>
        <sz val="11"/>
        <rFont val="Arial"/>
        <family val="2"/>
      </rPr>
      <t>SERVICE part</t>
    </r>
    <r>
      <rPr>
        <sz val="11"/>
        <rFont val="Arial"/>
        <family val="2"/>
      </rPr>
      <t xml:space="preserve"> for</t>
    </r>
    <r>
      <rPr>
        <b/>
        <sz val="11"/>
        <rFont val="Arial"/>
        <family val="2"/>
      </rPr>
      <t xml:space="preserve"> </t>
    </r>
    <r>
      <rPr>
        <sz val="11"/>
        <rFont val="Arial"/>
        <family val="2"/>
      </rPr>
      <t>Cranes comprising of unloading, handling, transportation &amp; storage at site, in-site transportation, assembly, erection &amp; commissioning, trial run at site, and carrying out performance guarantee/Functional/Demonstration tests at site  (As applicable) of crane(s) for project and package complete with all accessories  for the total scope defined as per BHEL NIT &amp; tender technical specification, amendment &amp; agreements till placement of order.</t>
    </r>
  </si>
  <si>
    <r>
      <t xml:space="preserve">Any variation in quantity of items during detail engineering shall be adjusted based on prices quoted above against each item.                                                                         
</t>
    </r>
    <r>
      <rPr>
        <sz val="12"/>
        <rFont val="Calibri"/>
        <family val="2"/>
      </rPr>
      <t>For other notes, please refer annexure-II of Technical specification.</t>
    </r>
  </si>
  <si>
    <r>
      <t xml:space="preserve">Total lumpsum firm price inclusive of all prevailing taxes, duties and other levies for </t>
    </r>
    <r>
      <rPr>
        <b/>
        <sz val="11"/>
        <rFont val="Arial"/>
        <family val="2"/>
      </rPr>
      <t xml:space="preserve">Mandatory spares </t>
    </r>
    <r>
      <rPr>
        <sz val="11"/>
        <rFont val="Arial"/>
        <family val="2"/>
      </rPr>
      <t>for Cranes comprising of manufacture, fabrication, assembly, inspection / testing at vendor's &amp; sub-vendor’s works, painting, forwarding, proper packing, shipment, delivery at site &amp; guarantee as per tender technical specification above, amendment &amp; agreements till placement of order.  (Price break up of mandatory spares is to be furnished as per Annexure- I).</t>
    </r>
  </si>
  <si>
    <r>
      <t>Total Ex. Work price for SUPPLY PART, SERVICE PART &amp; MANDATORY SPARES</t>
    </r>
    <r>
      <rPr>
        <sz val="11"/>
        <color indexed="10"/>
        <rFont val="Calibri"/>
        <family val="2"/>
      </rPr>
      <t xml:space="preserve"> </t>
    </r>
    <r>
      <rPr>
        <sz val="11"/>
        <rFont val="Calibri"/>
        <family val="2"/>
      </rPr>
      <t>FOR Cranes</t>
    </r>
    <r>
      <rPr>
        <sz val="11"/>
        <color indexed="10"/>
        <rFont val="Calibri"/>
        <family val="2"/>
      </rPr>
      <t xml:space="preserve"> </t>
    </r>
    <r>
      <rPr>
        <sz val="11"/>
        <rFont val="Calibri"/>
        <family val="2"/>
      </rPr>
      <t>comprising of design (i.e. preparation and submission of drawing /documents including “As Built” drawings and O&amp;M manuals), engineering, manufacture, fabrication, assembly, inspection / testing at vendor's &amp; sub-vendor’s works, painting, maintenance tools &amp; tackles, fill of lubricants &amp; consumables, mandatory spares alongwith spares for erection, startup and commissioning as required, forwarding, proper packing, shipment and delivery at site, unloading, handling, transportation &amp; storage at site, in-site transportation, assembly, erection &amp; commissioning, trial run at site and carrying out performance guarantee/Functional/Demonstration tests at site (As applicable), and OPERATION AND MAINTENANCE SERVICE including manpower, supervision, consumables etc for operation &amp; maintenance of cranes  for 24 crane-months for each crane after commissioning &amp; handing over in flawless condition of crane(s) for project and package specified above complete with all accessories  for the total scope defined as per BHEL NIT &amp; tender technical specification, amendment &amp; agreements till placement of order.</t>
    </r>
  </si>
  <si>
    <r>
      <t xml:space="preserve">Total lumpsum firm price inclusive of all prevailing taxes, duties and other levies for providing </t>
    </r>
    <r>
      <rPr>
        <b/>
        <sz val="11"/>
        <rFont val="Arial"/>
        <family val="2"/>
      </rPr>
      <t>OPERATION AND MAINTENANCE SERVICE</t>
    </r>
    <r>
      <rPr>
        <sz val="11"/>
        <rFont val="Arial"/>
        <family val="2"/>
      </rPr>
      <t xml:space="preserve"> for Cranes including manpower, supervision, consumables etc. for operation &amp; maintenance of crane for 24 crane-months per crane after commissioning for the total scope defined as per technical specification.</t>
    </r>
  </si>
  <si>
    <t>Total  Ex. Work price for Cranes including storm brake and all other accessories (Excluding DSL,RAIL &amp; Lifting beam)</t>
  </si>
  <si>
    <t>FREIGHT IN %</t>
  </si>
  <si>
    <t>Freight in INR</t>
  </si>
  <si>
    <t>Ex-works+Freight</t>
  </si>
  <si>
    <t>GST in INR</t>
  </si>
  <si>
    <t>NA</t>
  </si>
  <si>
    <t>Total Ex-Works</t>
  </si>
  <si>
    <t>EXWORKS+FREIGHT</t>
  </si>
  <si>
    <t>GST in%</t>
  </si>
  <si>
    <t>EXWORKS+FREIGHTGST IN INR</t>
  </si>
  <si>
    <t xml:space="preserve">PRICE FORMAT
ANNEXURE-I
LIST OF MANDATORY SPARES </t>
  </si>
  <si>
    <t>PRICE FORMAT ANNEXURE-A</t>
  </si>
  <si>
    <t>UNIT (EX-WORKS)/UNIT E&amp;C CHARGES/UNIT CRANE MONTH CHARGES</t>
  </si>
  <si>
    <t>TOTAL (EX-WORKS)/TOTALE&amp;C CHARGES/TOTAL CRANE MONTH CHARGES</t>
  </si>
  <si>
    <t>GST (CGST+SGST) rate in %</t>
  </si>
  <si>
    <t>Total FOR price including GST in INR</t>
  </si>
  <si>
    <t>Total FOR price including GST in words</t>
  </si>
  <si>
    <t xml:space="preserve">Note:
1) Bidder to note that BHEL reserves the rights to distribute total number of crane-months in two cranes at its discretion i.e. during execution number of crane-months for one crane may be more than 24 nos. and accordingly lesser number of crane-months for other crane. Further, if there is increase/decrease in number of crane-months over and above the quoted period, it shall be calculated based on prices quoted by bidder against S. no. 2.4 above. Bidder to note that payment for O&amp;M service shall be made on monthly basis as per quoted unit rate.                                                                                                                                                                                                                                                                                                                                                                                                                                                                                                       2)  Bidder to note that there shall be no implication with reference to change of Lift upto (+/-) 500 mm as indicated in CCD.
3) Any variation in length of  DSL / gantry rail  due to change in bay length will be adjusted based on unit rates arrived from 2.1.2 ,2.1.3 and 2.2.2 ,2.2.3 above.
5) BOP  to consider and suitably incorporate taxes, duties and other commercial aspects.
6) Bidder to quote the Prices in ‘figures’ along with corresponding ‘words’.
7) Bidders is to ensure total E&amp;C prices more than or equal to 20 % of (Main supply+Freight+E&amp;C charges) during and quoting their grand total prices including GST in GeM portal.  In case of any mismatch found between quoted grand total and annexure grand total prices, total quoted prices in GeM will prevail.
8) Point no 2.1.1 to 2.1.4 is break up of point no 2.1.
9) Point no 2.2.1 to 2.2.3 is break up of point no 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</si>
</sst>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_(* #,##0_);_(* \(#,##0\);_(* &quot;-&quot;??_);_(@_)"/>
  </numFmts>
  <fonts count="21" x14ac:knownFonts="1">
    <font>
      <sz val="10"/>
      <name val="Arial"/>
    </font>
    <font>
      <sz val="10"/>
      <name val="Arial"/>
    </font>
    <font>
      <sz val="10"/>
      <name val="Arial"/>
      <family val="2"/>
    </font>
    <font>
      <sz val="12"/>
      <name val="Arial"/>
      <family val="2"/>
    </font>
    <font>
      <b/>
      <sz val="12"/>
      <name val="Arial"/>
      <family val="2"/>
    </font>
    <font>
      <b/>
      <sz val="14"/>
      <name val="Arial"/>
      <family val="2"/>
    </font>
    <font>
      <sz val="11"/>
      <name val="Arial"/>
      <family val="2"/>
    </font>
    <font>
      <b/>
      <sz val="11"/>
      <name val="Arial"/>
      <family val="2"/>
    </font>
    <font>
      <sz val="11"/>
      <name val="Calibri"/>
      <family val="2"/>
    </font>
    <font>
      <b/>
      <sz val="11"/>
      <name val="Calibri"/>
      <family val="2"/>
    </font>
    <font>
      <b/>
      <sz val="12"/>
      <color indexed="8"/>
      <name val="Arial"/>
      <family val="2"/>
    </font>
    <font>
      <sz val="12"/>
      <color indexed="8"/>
      <name val="Arial"/>
      <family val="2"/>
    </font>
    <font>
      <sz val="12"/>
      <name val="Calibri"/>
      <family val="2"/>
    </font>
    <font>
      <sz val="11"/>
      <color indexed="10"/>
      <name val="Calibri"/>
      <family val="2"/>
    </font>
    <font>
      <sz val="10"/>
      <name val="Calibri"/>
      <family val="2"/>
    </font>
    <font>
      <b/>
      <sz val="10"/>
      <color indexed="8"/>
      <name val="Calibri"/>
      <family val="2"/>
    </font>
    <font>
      <sz val="10"/>
      <color indexed="8"/>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s>
  <fills count="6">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0" fontId="2" fillId="0" borderId="0"/>
  </cellStyleXfs>
  <cellXfs count="84">
    <xf numFmtId="0" fontId="0" fillId="0" borderId="0" xfId="0"/>
    <xf numFmtId="0" fontId="2" fillId="0" borderId="0" xfId="0" applyFont="1" applyProtection="1">
      <protection locked="0"/>
    </xf>
    <xf numFmtId="0" fontId="2" fillId="0" borderId="0" xfId="0" applyFont="1"/>
    <xf numFmtId="0" fontId="7" fillId="0" borderId="1" xfId="0" applyFont="1" applyBorder="1" applyAlignment="1" applyProtection="1">
      <alignment horizontal="left" vertical="top" wrapText="1"/>
    </xf>
    <xf numFmtId="0" fontId="4" fillId="0" borderId="1" xfId="0" applyFont="1" applyBorder="1" applyAlignment="1" applyProtection="1">
      <alignment horizontal="center" vertical="center" wrapText="1"/>
    </xf>
    <xf numFmtId="0" fontId="3" fillId="0" borderId="1" xfId="0" applyFont="1" applyBorder="1" applyAlignment="1" applyProtection="1">
      <alignment horizontal="left" vertical="top"/>
      <protection locked="0"/>
    </xf>
    <xf numFmtId="0" fontId="3" fillId="0" borderId="1" xfId="0" applyFont="1" applyBorder="1" applyAlignment="1" applyProtection="1">
      <alignment horizontal="left"/>
      <protection locked="0"/>
    </xf>
    <xf numFmtId="164" fontId="9" fillId="0" borderId="1" xfId="0" applyNumberFormat="1" applyFont="1" applyBorder="1" applyAlignment="1" applyProtection="1">
      <alignment horizontal="center" vertical="top" wrapText="1"/>
    </xf>
    <xf numFmtId="0" fontId="8" fillId="0" borderId="1" xfId="0" applyFont="1" applyBorder="1" applyAlignment="1" applyProtection="1">
      <alignment horizontal="center" vertical="center"/>
    </xf>
    <xf numFmtId="0" fontId="8" fillId="0" borderId="1" xfId="0" applyFont="1" applyFill="1" applyBorder="1" applyAlignment="1" applyProtection="1">
      <alignment horizontal="center"/>
    </xf>
    <xf numFmtId="0" fontId="9" fillId="0" borderId="1" xfId="0" applyFont="1" applyBorder="1" applyAlignment="1" applyProtection="1">
      <alignment horizontal="center" vertical="top" wrapText="1"/>
    </xf>
    <xf numFmtId="0" fontId="2" fillId="0" borderId="0" xfId="0" applyFont="1" applyAlignment="1">
      <alignment vertical="top"/>
    </xf>
    <xf numFmtId="0" fontId="2" fillId="0" borderId="0" xfId="0" applyFont="1" applyAlignment="1">
      <alignment horizontal="right" vertical="center"/>
    </xf>
    <xf numFmtId="0" fontId="8" fillId="0" borderId="1" xfId="0" applyFont="1" applyBorder="1" applyAlignment="1" applyProtection="1">
      <alignment horizontal="center" vertical="top"/>
    </xf>
    <xf numFmtId="0" fontId="8" fillId="2"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xf>
    <xf numFmtId="0" fontId="9" fillId="0" borderId="1" xfId="0" applyFont="1" applyFill="1" applyBorder="1" applyAlignment="1" applyProtection="1">
      <alignment horizontal="center" vertical="top" wrapText="1"/>
    </xf>
    <xf numFmtId="0" fontId="0" fillId="0" borderId="0" xfId="0" applyFill="1"/>
    <xf numFmtId="0" fontId="17" fillId="0" borderId="1" xfId="0" applyFont="1" applyBorder="1" applyAlignment="1" applyProtection="1">
      <alignment horizontal="right" vertical="top" wrapText="1"/>
    </xf>
    <xf numFmtId="0" fontId="17" fillId="0" borderId="1" xfId="0" applyFont="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4" fillId="0" borderId="1" xfId="0" applyFont="1" applyBorder="1" applyAlignment="1" applyProtection="1">
      <alignment horizontal="left" vertical="top" wrapText="1"/>
    </xf>
    <xf numFmtId="0" fontId="6" fillId="0" borderId="1" xfId="0" applyFont="1" applyBorder="1" applyAlignment="1" applyProtection="1">
      <alignment horizontal="center" vertical="center"/>
    </xf>
    <xf numFmtId="0" fontId="3" fillId="0" borderId="1" xfId="0" applyFont="1" applyBorder="1" applyProtection="1"/>
    <xf numFmtId="0" fontId="6" fillId="0" borderId="1" xfId="0" applyFont="1" applyBorder="1" applyAlignment="1" applyProtection="1">
      <alignment horizontal="center" vertical="center"/>
      <protection locked="0"/>
    </xf>
    <xf numFmtId="0" fontId="3" fillId="0" borderId="1" xfId="0" applyFont="1" applyBorder="1" applyProtection="1">
      <protection locked="0"/>
    </xf>
    <xf numFmtId="0" fontId="0" fillId="0" borderId="1" xfId="0" applyBorder="1"/>
    <xf numFmtId="0" fontId="7" fillId="0" borderId="1" xfId="0" applyFont="1" applyFill="1" applyBorder="1" applyAlignment="1" applyProtection="1">
      <alignment horizontal="left" vertical="center" wrapText="1"/>
    </xf>
    <xf numFmtId="0" fontId="17" fillId="4" borderId="1" xfId="0" applyFont="1" applyFill="1" applyBorder="1" applyAlignment="1" applyProtection="1">
      <alignment vertical="center" wrapText="1"/>
    </xf>
    <xf numFmtId="0" fontId="2" fillId="4" borderId="1" xfId="0" applyFont="1" applyFill="1" applyBorder="1"/>
    <xf numFmtId="0" fontId="3" fillId="5" borderId="1" xfId="0" applyFont="1" applyFill="1" applyBorder="1" applyAlignment="1" applyProtection="1">
      <alignment vertical="center" wrapText="1"/>
    </xf>
    <xf numFmtId="0" fontId="0" fillId="0" borderId="1" xfId="0" applyBorder="1" applyProtection="1"/>
    <xf numFmtId="0" fontId="8" fillId="3" borderId="1" xfId="0" applyFont="1" applyFill="1" applyBorder="1" applyAlignment="1" applyProtection="1">
      <alignment horizontal="center" vertical="center" wrapText="1"/>
    </xf>
    <xf numFmtId="0" fontId="0" fillId="0" borderId="1" xfId="0" applyFill="1" applyBorder="1" applyProtection="1"/>
    <xf numFmtId="0" fontId="3" fillId="0" borderId="1" xfId="0" applyFont="1" applyBorder="1" applyAlignment="1" applyProtection="1">
      <alignment horizontal="left" wrapText="1"/>
    </xf>
    <xf numFmtId="0" fontId="4" fillId="0" borderId="1" xfId="0" applyFont="1" applyBorder="1" applyAlignment="1" applyProtection="1">
      <alignment horizontal="left" wrapText="1"/>
    </xf>
    <xf numFmtId="0" fontId="3" fillId="0" borderId="1" xfId="0" applyFont="1" applyBorder="1" applyAlignment="1" applyProtection="1">
      <alignment horizontal="left"/>
    </xf>
    <xf numFmtId="0" fontId="18" fillId="0" borderId="1" xfId="0" applyFont="1" applyFill="1" applyBorder="1" applyAlignment="1" applyProtection="1">
      <alignment horizontal="center" vertical="top" wrapText="1"/>
    </xf>
    <xf numFmtId="165" fontId="18" fillId="0" borderId="1" xfId="1" applyNumberFormat="1" applyFont="1" applyFill="1" applyBorder="1" applyAlignment="1" applyProtection="1">
      <alignment horizontal="left" vertical="top" wrapText="1"/>
    </xf>
    <xf numFmtId="0" fontId="19" fillId="0" borderId="1" xfId="0" applyNumberFormat="1" applyFont="1" applyFill="1" applyBorder="1" applyAlignment="1" applyProtection="1">
      <alignment horizontal="left" vertical="top" wrapText="1"/>
    </xf>
    <xf numFmtId="0" fontId="19" fillId="0" borderId="1" xfId="0" applyNumberFormat="1" applyFont="1" applyFill="1" applyBorder="1" applyAlignment="1" applyProtection="1">
      <alignment horizontal="center" vertical="top" wrapText="1"/>
    </xf>
    <xf numFmtId="0" fontId="19" fillId="0" borderId="1" xfId="0" applyNumberFormat="1" applyFont="1" applyFill="1" applyBorder="1" applyAlignment="1" applyProtection="1">
      <alignment horizontal="right" vertical="top" wrapText="1"/>
    </xf>
    <xf numFmtId="0" fontId="2" fillId="0" borderId="1" xfId="0" applyFont="1" applyBorder="1" applyProtection="1"/>
    <xf numFmtId="0" fontId="2" fillId="4" borderId="1" xfId="0" applyFont="1" applyFill="1" applyBorder="1" applyProtection="1"/>
    <xf numFmtId="0" fontId="8" fillId="3" borderId="1" xfId="0" applyFont="1" applyFill="1" applyBorder="1" applyAlignment="1" applyProtection="1">
      <alignment horizontal="center" vertical="center"/>
      <protection locked="0"/>
    </xf>
    <xf numFmtId="0" fontId="0" fillId="0" borderId="1" xfId="0" applyFill="1" applyBorder="1" applyProtection="1">
      <protection locked="0"/>
    </xf>
    <xf numFmtId="0" fontId="17" fillId="0" borderId="1" xfId="0" applyFont="1" applyBorder="1" applyAlignment="1" applyProtection="1">
      <alignment vertical="center" wrapText="1"/>
      <protection locked="0"/>
    </xf>
    <xf numFmtId="0" fontId="17" fillId="0" borderId="1" xfId="0" applyFont="1" applyBorder="1" applyAlignment="1" applyProtection="1">
      <alignment horizontal="center" vertical="center" wrapText="1"/>
      <protection locked="0"/>
    </xf>
    <xf numFmtId="0" fontId="17" fillId="0" borderId="1" xfId="0" applyFont="1" applyFill="1" applyBorder="1" applyAlignment="1" applyProtection="1">
      <alignment horizontal="center" vertical="top" wrapText="1"/>
      <protection locked="0"/>
    </xf>
    <xf numFmtId="0" fontId="17" fillId="4" borderId="1" xfId="0"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0" fontId="2" fillId="0" borderId="1" xfId="0" applyFont="1" applyBorder="1" applyProtection="1">
      <protection locked="0"/>
    </xf>
    <xf numFmtId="0" fontId="2" fillId="4" borderId="1" xfId="0" applyFont="1" applyFill="1" applyBorder="1" applyProtection="1">
      <protection locked="0"/>
    </xf>
    <xf numFmtId="0" fontId="6" fillId="0" borderId="1" xfId="0" applyFont="1" applyFill="1" applyBorder="1" applyAlignment="1" applyProtection="1">
      <alignment horizontal="center" vertical="center"/>
    </xf>
    <xf numFmtId="0" fontId="3" fillId="0" borderId="1" xfId="0" applyFont="1" applyFill="1" applyBorder="1" applyProtection="1"/>
    <xf numFmtId="0" fontId="4" fillId="0" borderId="2" xfId="0" applyFont="1" applyBorder="1" applyAlignment="1" applyProtection="1">
      <alignment horizontal="center" vertical="center" wrapText="1"/>
    </xf>
    <xf numFmtId="0" fontId="6" fillId="0" borderId="2" xfId="0" applyFont="1" applyBorder="1" applyAlignment="1" applyProtection="1">
      <alignment horizontal="center" vertical="center"/>
    </xf>
    <xf numFmtId="0" fontId="3" fillId="0" borderId="2" xfId="0" applyFont="1" applyBorder="1" applyProtection="1"/>
    <xf numFmtId="0" fontId="0" fillId="0" borderId="1" xfId="0" applyFill="1" applyBorder="1"/>
    <xf numFmtId="0" fontId="3" fillId="5" borderId="1" xfId="0" applyFont="1" applyFill="1" applyBorder="1" applyAlignment="1" applyProtection="1">
      <alignment horizontal="center" vertical="center" wrapText="1"/>
    </xf>
    <xf numFmtId="0" fontId="9" fillId="0" borderId="1" xfId="0" applyFont="1" applyBorder="1" applyAlignment="1" applyProtection="1">
      <alignment horizontal="left" vertical="top" wrapText="1"/>
    </xf>
    <xf numFmtId="2" fontId="6" fillId="0" borderId="1" xfId="0" applyNumberFormat="1" applyFont="1" applyBorder="1" applyAlignment="1" applyProtection="1">
      <alignment horizontal="justify" vertical="top" wrapText="1"/>
    </xf>
    <xf numFmtId="2" fontId="6" fillId="0" borderId="1" xfId="0" applyNumberFormat="1" applyFont="1" applyBorder="1" applyAlignment="1" applyProtection="1">
      <alignment horizontal="left" vertical="top" wrapText="1"/>
    </xf>
    <xf numFmtId="0" fontId="3" fillId="0" borderId="3" xfId="0" applyFont="1" applyBorder="1" applyAlignment="1" applyProtection="1">
      <alignment horizontal="left"/>
      <protection locked="0"/>
    </xf>
    <xf numFmtId="0" fontId="3" fillId="0" borderId="4" xfId="0" applyFont="1" applyBorder="1" applyAlignment="1" applyProtection="1">
      <alignment horizontal="left"/>
      <protection locked="0"/>
    </xf>
    <xf numFmtId="0" fontId="4" fillId="0" borderId="1" xfId="0" applyFont="1" applyBorder="1" applyAlignment="1" applyProtection="1">
      <alignment horizontal="left" vertical="top" wrapText="1"/>
    </xf>
    <xf numFmtId="0" fontId="9" fillId="0" borderId="3" xfId="0" applyFont="1" applyBorder="1" applyAlignment="1" applyProtection="1">
      <alignment horizontal="left" vertical="top" wrapText="1"/>
    </xf>
    <xf numFmtId="0" fontId="9" fillId="0" borderId="4" xfId="0" applyFont="1" applyBorder="1" applyAlignment="1" applyProtection="1">
      <alignment horizontal="left" vertical="top" wrapText="1"/>
    </xf>
    <xf numFmtId="0" fontId="9" fillId="0" borderId="5" xfId="0" applyFont="1" applyBorder="1" applyAlignment="1" applyProtection="1">
      <alignment horizontal="left" vertical="top" wrapText="1"/>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2" fontId="6" fillId="0" borderId="1" xfId="0" applyNumberFormat="1" applyFont="1" applyFill="1" applyBorder="1" applyAlignment="1" applyProtection="1">
      <alignment horizontal="justify" vertical="top" wrapText="1"/>
    </xf>
    <xf numFmtId="0" fontId="5" fillId="0" borderId="8"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4" fillId="0" borderId="8"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0" fillId="4" borderId="1" xfId="0" applyFill="1" applyBorder="1" applyAlignment="1" applyProtection="1">
      <alignment horizontal="center" vertical="center"/>
    </xf>
    <xf numFmtId="0" fontId="8" fillId="3" borderId="1" xfId="0" applyFont="1" applyFill="1" applyBorder="1" applyAlignment="1" applyProtection="1">
      <alignment horizontal="center" vertical="top" wrapText="1"/>
    </xf>
    <xf numFmtId="0" fontId="4" fillId="0" borderId="1" xfId="0" applyFont="1" applyBorder="1" applyAlignment="1" applyProtection="1">
      <alignment horizontal="center" vertical="center" wrapText="1"/>
    </xf>
    <xf numFmtId="2" fontId="8" fillId="0" borderId="1" xfId="0" applyNumberFormat="1" applyFont="1" applyBorder="1" applyAlignment="1" applyProtection="1">
      <alignment horizontal="justify" vertical="top" wrapText="1"/>
    </xf>
    <xf numFmtId="0" fontId="18" fillId="0" borderId="1" xfId="0" applyFont="1" applyBorder="1" applyAlignment="1" applyProtection="1">
      <alignment horizontal="left" vertical="center" wrapText="1"/>
    </xf>
    <xf numFmtId="0" fontId="17" fillId="0" borderId="1" xfId="0" applyFont="1" applyBorder="1" applyAlignment="1" applyProtection="1">
      <alignment horizontal="left" vertical="top" wrapText="1"/>
    </xf>
    <xf numFmtId="0" fontId="20" fillId="0" borderId="1" xfId="0" applyFont="1" applyBorder="1" applyAlignment="1" applyProtection="1">
      <alignment horizontal="center" vertical="center" wrapText="1"/>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view="pageBreakPreview" topLeftCell="D13" zoomScale="85" zoomScaleNormal="85" zoomScaleSheetLayoutView="85" workbookViewId="0">
      <selection activeCell="G21" sqref="G21"/>
    </sheetView>
  </sheetViews>
  <sheetFormatPr defaultRowHeight="12.75" x14ac:dyDescent="0.2"/>
  <cols>
    <col min="2" max="2" width="11.7109375" customWidth="1"/>
    <col min="3" max="3" width="87.28515625" customWidth="1"/>
    <col min="4" max="4" width="15" customWidth="1"/>
    <col min="6" max="6" width="20.140625" customWidth="1"/>
    <col min="7" max="7" width="19.140625" customWidth="1"/>
    <col min="12" max="12" width="11" bestFit="1" customWidth="1"/>
    <col min="13" max="13" width="16.28515625" bestFit="1" customWidth="1"/>
  </cols>
  <sheetData>
    <row r="1" spans="1:14" ht="18" customHeight="1" x14ac:dyDescent="0.2">
      <c r="A1" s="73" t="s">
        <v>112</v>
      </c>
      <c r="B1" s="74"/>
      <c r="C1" s="74"/>
      <c r="D1" s="74"/>
      <c r="E1" s="74"/>
      <c r="F1" s="74"/>
      <c r="G1" s="74"/>
      <c r="H1" s="74"/>
      <c r="I1" s="74"/>
      <c r="J1" s="74"/>
      <c r="K1" s="5" t="s">
        <v>6</v>
      </c>
      <c r="L1" s="64" t="s">
        <v>27</v>
      </c>
      <c r="M1" s="65"/>
    </row>
    <row r="2" spans="1:14" ht="18" customHeight="1" x14ac:dyDescent="0.2">
      <c r="A2" s="73"/>
      <c r="B2" s="74"/>
      <c r="C2" s="74"/>
      <c r="D2" s="74"/>
      <c r="E2" s="74"/>
      <c r="F2" s="74"/>
      <c r="G2" s="74"/>
      <c r="H2" s="74"/>
      <c r="I2" s="74"/>
      <c r="J2" s="74"/>
      <c r="K2" s="6" t="s">
        <v>8</v>
      </c>
      <c r="L2" s="64">
        <v>0</v>
      </c>
      <c r="M2" s="65"/>
    </row>
    <row r="3" spans="1:14" ht="18" customHeight="1" x14ac:dyDescent="0.2">
      <c r="A3" s="73"/>
      <c r="B3" s="74"/>
      <c r="C3" s="74"/>
      <c r="D3" s="74"/>
      <c r="E3" s="74"/>
      <c r="F3" s="74"/>
      <c r="G3" s="74"/>
      <c r="H3" s="74"/>
      <c r="I3" s="74"/>
      <c r="J3" s="74"/>
      <c r="K3" s="6" t="s">
        <v>7</v>
      </c>
      <c r="L3" s="64" t="s">
        <v>28</v>
      </c>
      <c r="M3" s="65"/>
    </row>
    <row r="4" spans="1:14" ht="15.75" x14ac:dyDescent="0.2">
      <c r="A4" s="66" t="s">
        <v>4</v>
      </c>
      <c r="B4" s="66"/>
      <c r="C4" s="75" t="s">
        <v>30</v>
      </c>
      <c r="D4" s="76"/>
      <c r="E4" s="76"/>
      <c r="F4" s="76"/>
      <c r="G4" s="76"/>
      <c r="H4" s="76"/>
      <c r="I4" s="76"/>
      <c r="J4" s="76"/>
      <c r="K4" s="76"/>
      <c r="L4" s="76"/>
      <c r="M4" s="76"/>
    </row>
    <row r="5" spans="1:14" ht="15.75" x14ac:dyDescent="0.2">
      <c r="A5" s="66" t="s">
        <v>5</v>
      </c>
      <c r="B5" s="66"/>
      <c r="C5" s="75" t="s">
        <v>12</v>
      </c>
      <c r="D5" s="76"/>
      <c r="E5" s="76"/>
      <c r="F5" s="76"/>
      <c r="G5" s="76"/>
      <c r="H5" s="76"/>
      <c r="I5" s="76"/>
      <c r="J5" s="76"/>
      <c r="K5" s="76"/>
      <c r="L5" s="76"/>
      <c r="M5" s="76"/>
    </row>
    <row r="6" spans="1:14" ht="15.75" x14ac:dyDescent="0.2">
      <c r="A6" s="66" t="s">
        <v>2</v>
      </c>
      <c r="B6" s="66"/>
      <c r="C6" s="75" t="s">
        <v>29</v>
      </c>
      <c r="D6" s="76"/>
      <c r="E6" s="76"/>
      <c r="F6" s="76"/>
      <c r="G6" s="76"/>
      <c r="H6" s="76"/>
      <c r="I6" s="76"/>
      <c r="J6" s="76"/>
      <c r="K6" s="76"/>
      <c r="L6" s="76"/>
      <c r="M6" s="76"/>
    </row>
    <row r="7" spans="1:14" ht="166.5" customHeight="1" x14ac:dyDescent="0.2">
      <c r="A7" s="4" t="s">
        <v>3</v>
      </c>
      <c r="B7" s="79" t="s">
        <v>13</v>
      </c>
      <c r="C7" s="79"/>
      <c r="D7" s="4" t="s">
        <v>0</v>
      </c>
      <c r="E7" s="4" t="s">
        <v>1</v>
      </c>
      <c r="F7" s="4" t="s">
        <v>113</v>
      </c>
      <c r="G7" s="4" t="s">
        <v>114</v>
      </c>
      <c r="H7" s="4" t="s">
        <v>102</v>
      </c>
      <c r="I7" s="4" t="s">
        <v>103</v>
      </c>
      <c r="J7" s="4" t="s">
        <v>104</v>
      </c>
      <c r="K7" s="4" t="s">
        <v>115</v>
      </c>
      <c r="L7" s="4" t="s">
        <v>105</v>
      </c>
      <c r="M7" s="4" t="s">
        <v>116</v>
      </c>
      <c r="N7" s="4" t="s">
        <v>117</v>
      </c>
    </row>
    <row r="8" spans="1:14" ht="15.75" x14ac:dyDescent="0.2">
      <c r="A8" s="56">
        <v>1</v>
      </c>
      <c r="B8" s="70">
        <v>2</v>
      </c>
      <c r="C8" s="71"/>
      <c r="D8" s="56">
        <v>4</v>
      </c>
      <c r="E8" s="56">
        <v>5</v>
      </c>
      <c r="F8" s="56">
        <v>6</v>
      </c>
      <c r="G8" s="57"/>
      <c r="H8" s="58"/>
      <c r="I8" s="58"/>
      <c r="J8" s="58"/>
      <c r="K8" s="58"/>
      <c r="L8" s="58"/>
      <c r="M8" s="58"/>
    </row>
    <row r="9" spans="1:14" ht="202.5" customHeight="1" x14ac:dyDescent="0.2">
      <c r="A9" s="7">
        <v>1</v>
      </c>
      <c r="B9" s="80" t="s">
        <v>99</v>
      </c>
      <c r="C9" s="80"/>
      <c r="D9" s="8" t="s">
        <v>9</v>
      </c>
      <c r="E9" s="8">
        <v>1</v>
      </c>
      <c r="F9" s="14"/>
      <c r="G9" s="25">
        <f>G15+F20+G21+G19</f>
        <v>0</v>
      </c>
      <c r="H9" s="26"/>
      <c r="I9" s="26">
        <f>I15+I20</f>
        <v>0</v>
      </c>
      <c r="J9" s="26">
        <f>J15+J20</f>
        <v>0</v>
      </c>
      <c r="K9" s="26"/>
      <c r="L9" s="26">
        <f>L15+L19+L20+L21</f>
        <v>0</v>
      </c>
      <c r="M9" s="26">
        <f>M15+M19+M20+M21</f>
        <v>0</v>
      </c>
      <c r="N9" s="27"/>
    </row>
    <row r="10" spans="1:14" ht="15.75" x14ac:dyDescent="0.25">
      <c r="A10" s="7">
        <v>2</v>
      </c>
      <c r="B10" s="61" t="s">
        <v>10</v>
      </c>
      <c r="C10" s="61"/>
      <c r="D10" s="9"/>
      <c r="E10" s="9"/>
      <c r="F10" s="9"/>
      <c r="G10" s="25"/>
      <c r="H10" s="26"/>
      <c r="I10" s="24"/>
      <c r="J10" s="24"/>
      <c r="K10" s="26"/>
      <c r="L10" s="24"/>
      <c r="M10" s="24"/>
      <c r="N10" s="27"/>
    </row>
    <row r="11" spans="1:14" ht="34.5" customHeight="1" x14ac:dyDescent="0.2">
      <c r="A11" s="10" t="s">
        <v>16</v>
      </c>
      <c r="B11" s="62" t="s">
        <v>101</v>
      </c>
      <c r="C11" s="62"/>
      <c r="D11" s="8" t="s">
        <v>11</v>
      </c>
      <c r="E11" s="8">
        <v>2</v>
      </c>
      <c r="F11" s="45"/>
      <c r="G11" s="23">
        <f>E11*F11</f>
        <v>0</v>
      </c>
      <c r="H11" s="26"/>
      <c r="I11" s="24">
        <f>G11*H11/100</f>
        <v>0</v>
      </c>
      <c r="J11" s="24">
        <f>G11+I11</f>
        <v>0</v>
      </c>
      <c r="K11" s="26"/>
      <c r="L11" s="24">
        <f>K11*J11/100</f>
        <v>0</v>
      </c>
      <c r="M11" s="24">
        <f>L11+J11</f>
        <v>0</v>
      </c>
      <c r="N11" s="27"/>
    </row>
    <row r="12" spans="1:14" ht="31.5" customHeight="1" x14ac:dyDescent="0.2">
      <c r="A12" s="10" t="s">
        <v>17</v>
      </c>
      <c r="B12" s="63" t="s">
        <v>90</v>
      </c>
      <c r="C12" s="63"/>
      <c r="D12" s="8" t="s">
        <v>15</v>
      </c>
      <c r="E12" s="8">
        <v>282.5</v>
      </c>
      <c r="F12" s="45"/>
      <c r="G12" s="23">
        <f>E12*F12</f>
        <v>0</v>
      </c>
      <c r="H12" s="26"/>
      <c r="I12" s="24">
        <f>G12*H12/100</f>
        <v>0</v>
      </c>
      <c r="J12" s="24">
        <f>G12+I12</f>
        <v>0</v>
      </c>
      <c r="K12" s="26"/>
      <c r="L12" s="24">
        <f>K12*J12/100</f>
        <v>0</v>
      </c>
      <c r="M12" s="24">
        <f>L12+J12</f>
        <v>0</v>
      </c>
      <c r="N12" s="27"/>
    </row>
    <row r="13" spans="1:14" ht="36" customHeight="1" x14ac:dyDescent="0.2">
      <c r="A13" s="10" t="s">
        <v>18</v>
      </c>
      <c r="B13" s="63" t="s">
        <v>89</v>
      </c>
      <c r="C13" s="63"/>
      <c r="D13" s="8" t="s">
        <v>15</v>
      </c>
      <c r="E13" s="8">
        <v>565</v>
      </c>
      <c r="F13" s="45"/>
      <c r="G13" s="23">
        <f>E13*F13</f>
        <v>0</v>
      </c>
      <c r="H13" s="26"/>
      <c r="I13" s="24">
        <f>G13*H13/100</f>
        <v>0</v>
      </c>
      <c r="J13" s="24">
        <f>G13+I13</f>
        <v>0</v>
      </c>
      <c r="K13" s="26"/>
      <c r="L13" s="24">
        <f>K13*J13/100</f>
        <v>0</v>
      </c>
      <c r="M13" s="24">
        <f>L13+J13</f>
        <v>0</v>
      </c>
      <c r="N13" s="27"/>
    </row>
    <row r="14" spans="1:14" ht="36" customHeight="1" x14ac:dyDescent="0.2">
      <c r="A14" s="10" t="s">
        <v>19</v>
      </c>
      <c r="B14" s="63" t="s">
        <v>91</v>
      </c>
      <c r="C14" s="63"/>
      <c r="D14" s="8" t="s">
        <v>23</v>
      </c>
      <c r="E14" s="8">
        <v>1</v>
      </c>
      <c r="F14" s="45"/>
      <c r="G14" s="23">
        <f>E14*F14</f>
        <v>0</v>
      </c>
      <c r="H14" s="26"/>
      <c r="I14" s="24">
        <f>G14*H14/100</f>
        <v>0</v>
      </c>
      <c r="J14" s="24">
        <f>G14+I14</f>
        <v>0</v>
      </c>
      <c r="K14" s="26"/>
      <c r="L14" s="24">
        <f>K14*J14/100</f>
        <v>0</v>
      </c>
      <c r="M14" s="24">
        <f>L14+J14</f>
        <v>0</v>
      </c>
      <c r="N14" s="27"/>
    </row>
    <row r="15" spans="1:14" ht="126" customHeight="1" x14ac:dyDescent="0.2">
      <c r="A15" s="10">
        <v>2.1</v>
      </c>
      <c r="B15" s="62" t="s">
        <v>95</v>
      </c>
      <c r="C15" s="62"/>
      <c r="D15" s="8" t="s">
        <v>9</v>
      </c>
      <c r="E15" s="8">
        <v>1</v>
      </c>
      <c r="F15" s="16"/>
      <c r="G15" s="54">
        <f>G11+G12+G13+G14</f>
        <v>0</v>
      </c>
      <c r="H15" s="27"/>
      <c r="I15" s="55">
        <f>I11+I12+I13+I14</f>
        <v>0</v>
      </c>
      <c r="J15" s="55">
        <f>J11+J12+J13+J14</f>
        <v>0</v>
      </c>
      <c r="K15" s="27"/>
      <c r="L15" s="27">
        <f>L11+L13+L12+L14</f>
        <v>0</v>
      </c>
      <c r="M15" s="15">
        <f>M11+M12+M13+M14</f>
        <v>0</v>
      </c>
      <c r="N15" s="27"/>
    </row>
    <row r="16" spans="1:14" ht="33.75" customHeight="1" x14ac:dyDescent="0.2">
      <c r="A16" s="10" t="s">
        <v>20</v>
      </c>
      <c r="B16" s="62" t="s">
        <v>92</v>
      </c>
      <c r="C16" s="62"/>
      <c r="D16" s="8" t="s">
        <v>11</v>
      </c>
      <c r="E16" s="8">
        <v>2</v>
      </c>
      <c r="F16" s="45"/>
      <c r="G16" s="31">
        <f>F16*E16</f>
        <v>0</v>
      </c>
      <c r="H16" s="60" t="s">
        <v>106</v>
      </c>
      <c r="I16" s="60"/>
      <c r="J16" s="60"/>
      <c r="K16" s="26"/>
      <c r="L16" s="24">
        <f>G16*K16/100</f>
        <v>0</v>
      </c>
      <c r="M16" s="24">
        <f>G16+L16</f>
        <v>0</v>
      </c>
      <c r="N16" s="27"/>
    </row>
    <row r="17" spans="1:14" ht="30" customHeight="1" x14ac:dyDescent="0.2">
      <c r="A17" s="10" t="s">
        <v>21</v>
      </c>
      <c r="B17" s="63" t="s">
        <v>93</v>
      </c>
      <c r="C17" s="63"/>
      <c r="D17" s="8" t="s">
        <v>15</v>
      </c>
      <c r="E17" s="8">
        <v>282.5</v>
      </c>
      <c r="F17" s="45"/>
      <c r="G17" s="31">
        <f>F17*E17</f>
        <v>0</v>
      </c>
      <c r="H17" s="60" t="s">
        <v>106</v>
      </c>
      <c r="I17" s="60"/>
      <c r="J17" s="60"/>
      <c r="K17" s="26"/>
      <c r="L17" s="24">
        <f>G17*K17/100</f>
        <v>0</v>
      </c>
      <c r="M17" s="24">
        <f>G17+L17</f>
        <v>0</v>
      </c>
      <c r="N17" s="27"/>
    </row>
    <row r="18" spans="1:14" ht="32.25" customHeight="1" x14ac:dyDescent="0.2">
      <c r="A18" s="10" t="s">
        <v>22</v>
      </c>
      <c r="B18" s="63" t="s">
        <v>94</v>
      </c>
      <c r="C18" s="63"/>
      <c r="D18" s="8" t="s">
        <v>15</v>
      </c>
      <c r="E18" s="8">
        <v>565</v>
      </c>
      <c r="F18" s="45"/>
      <c r="G18" s="31">
        <f>F18*E18</f>
        <v>0</v>
      </c>
      <c r="H18" s="60" t="s">
        <v>106</v>
      </c>
      <c r="I18" s="60"/>
      <c r="J18" s="60"/>
      <c r="K18" s="26"/>
      <c r="L18" s="24">
        <f>G18*K18/100</f>
        <v>0</v>
      </c>
      <c r="M18" s="24">
        <f>G18+L18</f>
        <v>0</v>
      </c>
      <c r="N18" s="27"/>
    </row>
    <row r="19" spans="1:14" ht="91.5" customHeight="1" x14ac:dyDescent="0.2">
      <c r="A19" s="10">
        <v>2.2000000000000002</v>
      </c>
      <c r="B19" s="62" t="s">
        <v>96</v>
      </c>
      <c r="C19" s="62"/>
      <c r="D19" s="8" t="s">
        <v>9</v>
      </c>
      <c r="E19" s="8">
        <v>1</v>
      </c>
      <c r="F19" s="16"/>
      <c r="G19" s="31">
        <f>+(G16+G17+G18)</f>
        <v>0</v>
      </c>
      <c r="H19" s="60" t="s">
        <v>106</v>
      </c>
      <c r="I19" s="60"/>
      <c r="J19" s="60"/>
      <c r="K19" s="27"/>
      <c r="L19" s="32">
        <f>L16+L17+L18</f>
        <v>0</v>
      </c>
      <c r="M19" s="33">
        <f>SUM(M16:M18)</f>
        <v>0</v>
      </c>
      <c r="N19" s="27"/>
    </row>
    <row r="20" spans="1:14" ht="79.5" customHeight="1" x14ac:dyDescent="0.2">
      <c r="A20" s="10">
        <v>2.2999999999999998</v>
      </c>
      <c r="B20" s="62" t="s">
        <v>98</v>
      </c>
      <c r="C20" s="62"/>
      <c r="D20" s="13" t="s">
        <v>9</v>
      </c>
      <c r="E20" s="13">
        <v>1</v>
      </c>
      <c r="F20" s="78">
        <f>'Annexure-I MS'!D30</f>
        <v>0</v>
      </c>
      <c r="G20" s="78"/>
      <c r="H20" s="24"/>
      <c r="I20" s="24">
        <f>'Annexure-I MS'!F30</f>
        <v>0</v>
      </c>
      <c r="J20" s="24">
        <f>'Annexure-I MS'!G30</f>
        <v>0</v>
      </c>
      <c r="K20" s="24"/>
      <c r="L20" s="24">
        <f>'Annexure-I MS'!I30</f>
        <v>0</v>
      </c>
      <c r="M20" s="24">
        <f>L20+J20</f>
        <v>0</v>
      </c>
      <c r="N20" s="27"/>
    </row>
    <row r="21" spans="1:14" s="18" customFormat="1" ht="78" customHeight="1" x14ac:dyDescent="0.2">
      <c r="A21" s="17">
        <v>2.4</v>
      </c>
      <c r="B21" s="72" t="s">
        <v>100</v>
      </c>
      <c r="C21" s="72"/>
      <c r="D21" s="21" t="s">
        <v>25</v>
      </c>
      <c r="E21" s="21">
        <v>48</v>
      </c>
      <c r="F21" s="45"/>
      <c r="G21" s="34">
        <f>F21*E21</f>
        <v>0</v>
      </c>
      <c r="H21" s="77" t="s">
        <v>106</v>
      </c>
      <c r="I21" s="77"/>
      <c r="J21" s="77"/>
      <c r="K21" s="46"/>
      <c r="L21" s="34">
        <f>G21*K21/100</f>
        <v>0</v>
      </c>
      <c r="M21" s="34">
        <f>L21+G21</f>
        <v>0</v>
      </c>
      <c r="N21" s="59"/>
    </row>
    <row r="22" spans="1:14" ht="167.25" customHeight="1" x14ac:dyDescent="0.2">
      <c r="A22" s="67" t="s">
        <v>118</v>
      </c>
      <c r="B22" s="68"/>
      <c r="C22" s="68"/>
      <c r="D22" s="68"/>
      <c r="E22" s="68"/>
      <c r="F22" s="68"/>
      <c r="G22" s="68"/>
      <c r="H22" s="68"/>
      <c r="I22" s="68"/>
      <c r="J22" s="68"/>
      <c r="K22" s="68"/>
      <c r="L22" s="68"/>
      <c r="M22" s="68"/>
      <c r="N22" s="69"/>
    </row>
    <row r="24" spans="1:14" x14ac:dyDescent="0.2">
      <c r="G24">
        <f>J15+G16+G17+G18</f>
        <v>0</v>
      </c>
    </row>
    <row r="26" spans="1:14" x14ac:dyDescent="0.2">
      <c r="G26">
        <f>G24*0.2</f>
        <v>0</v>
      </c>
    </row>
  </sheetData>
  <sheetProtection algorithmName="SHA-512" hashValue="xMxSYXUJuFUpU/hNuDtmuNzw8I0l4/px8kXuIeR0+wV0/hpue54pwxi+2FSD0ugXLutA7i0kutCZUCoAU13+lA==" saltValue="3StpI2lisseVERY2bDcHgg==" spinCount="100000" sheet="1" objects="1" scenarios="1"/>
  <mergeCells count="32">
    <mergeCell ref="C5:M5"/>
    <mergeCell ref="C6:M6"/>
    <mergeCell ref="H21:J21"/>
    <mergeCell ref="F20:G20"/>
    <mergeCell ref="A6:B6"/>
    <mergeCell ref="B7:C7"/>
    <mergeCell ref="B9:C9"/>
    <mergeCell ref="B19:C19"/>
    <mergeCell ref="L1:M1"/>
    <mergeCell ref="L2:M2"/>
    <mergeCell ref="L3:M3"/>
    <mergeCell ref="A4:B4"/>
    <mergeCell ref="A22:N22"/>
    <mergeCell ref="A5:B5"/>
    <mergeCell ref="B16:C16"/>
    <mergeCell ref="B8:C8"/>
    <mergeCell ref="H16:J16"/>
    <mergeCell ref="H17:J17"/>
    <mergeCell ref="B20:C20"/>
    <mergeCell ref="B21:C21"/>
    <mergeCell ref="B15:C15"/>
    <mergeCell ref="B13:C13"/>
    <mergeCell ref="A1:J3"/>
    <mergeCell ref="C4:M4"/>
    <mergeCell ref="H18:J18"/>
    <mergeCell ref="H19:J19"/>
    <mergeCell ref="B10:C10"/>
    <mergeCell ref="B11:C11"/>
    <mergeCell ref="B18:C18"/>
    <mergeCell ref="B12:C12"/>
    <mergeCell ref="B14:C14"/>
    <mergeCell ref="B17:C17"/>
  </mergeCells>
  <dataValidations count="3">
    <dataValidation type="decimal" allowBlank="1" showInputMessage="1" showErrorMessage="1" errorTitle="ERROR" error="Please quote freight in percentage and non zero value" sqref="H20 H10">
      <formula1>0.1</formula1>
      <formula2>100</formula2>
    </dataValidation>
    <dataValidation type="decimal" operator="greaterThan" allowBlank="1" showInputMessage="1" showErrorMessage="1" errorTitle="ERROR" error="Please quote freight in percentage and non zero value" sqref="H11:H14">
      <formula1>0</formula1>
    </dataValidation>
    <dataValidation type="decimal" operator="greaterThan" allowBlank="1" showInputMessage="1" showErrorMessage="1" errorTitle="Total E&amp;C prices " error="Total E&amp;C prices shall be greater than or equal to 20% of main supply+freight+E&amp;C charges" sqref="G19">
      <formula1>(0.2*G24)</formula1>
    </dataValidation>
  </dataValidations>
  <pageMargins left="0.7" right="0.7" top="0.75" bottom="0.75" header="0.3" footer="0.3"/>
  <pageSetup paperSize="9" scale="3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abSelected="1" view="pageBreakPreview" topLeftCell="A7" zoomScaleNormal="55" zoomScaleSheetLayoutView="100" workbookViewId="0">
      <selection activeCell="I30" sqref="I30"/>
    </sheetView>
  </sheetViews>
  <sheetFormatPr defaultColWidth="8.85546875" defaultRowHeight="12.75" x14ac:dyDescent="0.2"/>
  <cols>
    <col min="1" max="1" width="7.5703125" style="12" bestFit="1" customWidth="1"/>
    <col min="2" max="2" width="50.7109375" style="2" customWidth="1"/>
    <col min="3" max="3" width="14.42578125" style="2" customWidth="1"/>
    <col min="4" max="4" width="8.85546875" style="2" customWidth="1"/>
    <col min="5" max="8" width="8.85546875" style="2"/>
    <col min="9" max="9" width="9.7109375" style="2" customWidth="1"/>
    <col min="10" max="10" width="16.140625" style="2" customWidth="1"/>
    <col min="11" max="16384" width="8.85546875" style="2"/>
  </cols>
  <sheetData>
    <row r="1" spans="1:10" s="1" customFormat="1" ht="46.5" customHeight="1" x14ac:dyDescent="0.2">
      <c r="A1" s="79" t="s">
        <v>111</v>
      </c>
      <c r="B1" s="79"/>
      <c r="C1" s="79"/>
      <c r="D1" s="79"/>
      <c r="E1" s="79"/>
      <c r="F1" s="79"/>
      <c r="G1" s="79"/>
      <c r="H1" s="79"/>
      <c r="I1" s="22" t="s">
        <v>6</v>
      </c>
      <c r="J1" s="35" t="s">
        <v>32</v>
      </c>
    </row>
    <row r="2" spans="1:10" s="1" customFormat="1" ht="31.5" x14ac:dyDescent="0.25">
      <c r="A2" s="79"/>
      <c r="B2" s="79"/>
      <c r="C2" s="79"/>
      <c r="D2" s="79"/>
      <c r="E2" s="79"/>
      <c r="F2" s="79"/>
      <c r="G2" s="79"/>
      <c r="H2" s="79"/>
      <c r="I2" s="36" t="s">
        <v>8</v>
      </c>
      <c r="J2" s="37">
        <v>0</v>
      </c>
    </row>
    <row r="3" spans="1:10" s="1" customFormat="1" ht="31.5" x14ac:dyDescent="0.25">
      <c r="A3" s="79"/>
      <c r="B3" s="79"/>
      <c r="C3" s="79"/>
      <c r="D3" s="79"/>
      <c r="E3" s="79"/>
      <c r="F3" s="79"/>
      <c r="G3" s="79"/>
      <c r="H3" s="79"/>
      <c r="I3" s="36" t="s">
        <v>7</v>
      </c>
      <c r="J3" s="37" t="s">
        <v>28</v>
      </c>
    </row>
    <row r="4" spans="1:10" s="1" customFormat="1" ht="15.75" customHeight="1" x14ac:dyDescent="0.2">
      <c r="A4" s="66" t="s">
        <v>64</v>
      </c>
      <c r="B4" s="66"/>
      <c r="C4" s="66"/>
      <c r="D4" s="66"/>
      <c r="E4" s="66"/>
      <c r="F4" s="66"/>
      <c r="G4" s="66"/>
      <c r="H4" s="66"/>
      <c r="I4" s="66"/>
      <c r="J4" s="66"/>
    </row>
    <row r="5" spans="1:10" s="1" customFormat="1" ht="15.75" customHeight="1" x14ac:dyDescent="0.2">
      <c r="A5" s="66" t="s">
        <v>65</v>
      </c>
      <c r="B5" s="66"/>
      <c r="C5" s="66"/>
      <c r="D5" s="66"/>
      <c r="E5" s="66"/>
      <c r="F5" s="66"/>
      <c r="G5" s="66"/>
      <c r="H5" s="66"/>
      <c r="I5" s="66"/>
      <c r="J5" s="66"/>
    </row>
    <row r="6" spans="1:10" s="1" customFormat="1" ht="15.75" customHeight="1" x14ac:dyDescent="0.2">
      <c r="A6" s="66" t="s">
        <v>66</v>
      </c>
      <c r="B6" s="66"/>
      <c r="C6" s="66"/>
      <c r="D6" s="66"/>
      <c r="E6" s="66"/>
      <c r="F6" s="66"/>
      <c r="G6" s="66"/>
      <c r="H6" s="66"/>
      <c r="I6" s="66"/>
      <c r="J6" s="66"/>
    </row>
    <row r="7" spans="1:10" ht="60" x14ac:dyDescent="0.2">
      <c r="A7" s="38" t="s">
        <v>33</v>
      </c>
      <c r="B7" s="39" t="s">
        <v>34</v>
      </c>
      <c r="C7" s="39" t="s">
        <v>31</v>
      </c>
      <c r="D7" s="3" t="s">
        <v>107</v>
      </c>
      <c r="E7" s="28" t="s">
        <v>102</v>
      </c>
      <c r="F7" s="28" t="s">
        <v>103</v>
      </c>
      <c r="G7" s="28" t="s">
        <v>108</v>
      </c>
      <c r="H7" s="28" t="s">
        <v>109</v>
      </c>
      <c r="I7" s="28" t="s">
        <v>105</v>
      </c>
      <c r="J7" s="28" t="s">
        <v>110</v>
      </c>
    </row>
    <row r="8" spans="1:10" ht="15.75" x14ac:dyDescent="0.2">
      <c r="A8" s="40">
        <v>1.1000000000000001</v>
      </c>
      <c r="B8" s="40" t="s">
        <v>67</v>
      </c>
      <c r="C8" s="29" t="s">
        <v>35</v>
      </c>
      <c r="D8" s="29"/>
      <c r="E8" s="30"/>
      <c r="F8" s="30"/>
      <c r="G8" s="30"/>
      <c r="H8" s="30"/>
      <c r="I8" s="30"/>
      <c r="J8" s="30"/>
    </row>
    <row r="9" spans="1:10" ht="38.25" x14ac:dyDescent="0.2">
      <c r="A9" s="41" t="s">
        <v>36</v>
      </c>
      <c r="B9" s="40" t="s">
        <v>68</v>
      </c>
      <c r="C9" s="40" t="s">
        <v>37</v>
      </c>
      <c r="D9" s="47"/>
      <c r="E9" s="52"/>
      <c r="F9" s="43">
        <f>D9*E9/100</f>
        <v>0</v>
      </c>
      <c r="G9" s="43">
        <f>D9+F9</f>
        <v>0</v>
      </c>
      <c r="H9" s="52"/>
      <c r="I9" s="43">
        <f>G9*H9/100</f>
        <v>0</v>
      </c>
      <c r="J9" s="43">
        <f>G9+I9</f>
        <v>0</v>
      </c>
    </row>
    <row r="10" spans="1:10" ht="38.25" x14ac:dyDescent="0.2">
      <c r="A10" s="41" t="s">
        <v>38</v>
      </c>
      <c r="B10" s="40" t="s">
        <v>69</v>
      </c>
      <c r="C10" s="40" t="s">
        <v>37</v>
      </c>
      <c r="D10" s="47"/>
      <c r="E10" s="52"/>
      <c r="F10" s="43">
        <f t="shared" ref="F10:F17" si="0">D10*E10/100</f>
        <v>0</v>
      </c>
      <c r="G10" s="43">
        <f t="shared" ref="G10:G17" si="1">D10+F10</f>
        <v>0</v>
      </c>
      <c r="H10" s="52"/>
      <c r="I10" s="43">
        <f t="shared" ref="I10:I17" si="2">G10*H10/100</f>
        <v>0</v>
      </c>
      <c r="J10" s="43">
        <f t="shared" ref="J10:J17" si="3">G10+I10</f>
        <v>0</v>
      </c>
    </row>
    <row r="11" spans="1:10" ht="38.25" x14ac:dyDescent="0.2">
      <c r="A11" s="41" t="s">
        <v>39</v>
      </c>
      <c r="B11" s="40" t="s">
        <v>70</v>
      </c>
      <c r="C11" s="40" t="s">
        <v>37</v>
      </c>
      <c r="D11" s="47"/>
      <c r="E11" s="52"/>
      <c r="F11" s="43">
        <f t="shared" si="0"/>
        <v>0</v>
      </c>
      <c r="G11" s="43">
        <f t="shared" si="1"/>
        <v>0</v>
      </c>
      <c r="H11" s="52"/>
      <c r="I11" s="43">
        <f t="shared" si="2"/>
        <v>0</v>
      </c>
      <c r="J11" s="43">
        <f t="shared" si="3"/>
        <v>0</v>
      </c>
    </row>
    <row r="12" spans="1:10" ht="38.25" x14ac:dyDescent="0.2">
      <c r="A12" s="41" t="s">
        <v>40</v>
      </c>
      <c r="B12" s="40" t="s">
        <v>71</v>
      </c>
      <c r="C12" s="40" t="s">
        <v>41</v>
      </c>
      <c r="D12" s="48"/>
      <c r="E12" s="52"/>
      <c r="F12" s="43">
        <f t="shared" si="0"/>
        <v>0</v>
      </c>
      <c r="G12" s="43">
        <f t="shared" si="1"/>
        <v>0</v>
      </c>
      <c r="H12" s="52"/>
      <c r="I12" s="43">
        <f t="shared" si="2"/>
        <v>0</v>
      </c>
      <c r="J12" s="43">
        <f t="shared" si="3"/>
        <v>0</v>
      </c>
    </row>
    <row r="13" spans="1:10" ht="38.25" x14ac:dyDescent="0.2">
      <c r="A13" s="41" t="s">
        <v>42</v>
      </c>
      <c r="B13" s="40" t="s">
        <v>72</v>
      </c>
      <c r="C13" s="40" t="s">
        <v>37</v>
      </c>
      <c r="D13" s="48"/>
      <c r="E13" s="52"/>
      <c r="F13" s="43">
        <f t="shared" si="0"/>
        <v>0</v>
      </c>
      <c r="G13" s="43">
        <f t="shared" si="1"/>
        <v>0</v>
      </c>
      <c r="H13" s="52"/>
      <c r="I13" s="43">
        <f t="shared" si="2"/>
        <v>0</v>
      </c>
      <c r="J13" s="43">
        <f t="shared" si="3"/>
        <v>0</v>
      </c>
    </row>
    <row r="14" spans="1:10" ht="38.25" x14ac:dyDescent="0.2">
      <c r="A14" s="41" t="s">
        <v>43</v>
      </c>
      <c r="B14" s="40" t="s">
        <v>73</v>
      </c>
      <c r="C14" s="40" t="s">
        <v>41</v>
      </c>
      <c r="D14" s="48"/>
      <c r="E14" s="52"/>
      <c r="F14" s="43">
        <f t="shared" si="0"/>
        <v>0</v>
      </c>
      <c r="G14" s="43">
        <f t="shared" si="1"/>
        <v>0</v>
      </c>
      <c r="H14" s="52"/>
      <c r="I14" s="43">
        <f t="shared" si="2"/>
        <v>0</v>
      </c>
      <c r="J14" s="43">
        <f t="shared" si="3"/>
        <v>0</v>
      </c>
    </row>
    <row r="15" spans="1:10" s="11" customFormat="1" ht="38.25" x14ac:dyDescent="0.2">
      <c r="A15" s="41" t="s">
        <v>44</v>
      </c>
      <c r="B15" s="40" t="s">
        <v>74</v>
      </c>
      <c r="C15" s="40" t="s">
        <v>37</v>
      </c>
      <c r="D15" s="49"/>
      <c r="E15" s="52"/>
      <c r="F15" s="43">
        <f t="shared" si="0"/>
        <v>0</v>
      </c>
      <c r="G15" s="43">
        <f t="shared" si="1"/>
        <v>0</v>
      </c>
      <c r="H15" s="52"/>
      <c r="I15" s="43">
        <f t="shared" si="2"/>
        <v>0</v>
      </c>
      <c r="J15" s="43">
        <f t="shared" si="3"/>
        <v>0</v>
      </c>
    </row>
    <row r="16" spans="1:10" ht="15.75" x14ac:dyDescent="0.2">
      <c r="A16" s="41" t="s">
        <v>45</v>
      </c>
      <c r="B16" s="40" t="s">
        <v>75</v>
      </c>
      <c r="C16" s="40" t="s">
        <v>46</v>
      </c>
      <c r="D16" s="47"/>
      <c r="E16" s="52"/>
      <c r="F16" s="43">
        <f t="shared" si="0"/>
        <v>0</v>
      </c>
      <c r="G16" s="43">
        <f t="shared" si="1"/>
        <v>0</v>
      </c>
      <c r="H16" s="52"/>
      <c r="I16" s="43">
        <f t="shared" si="2"/>
        <v>0</v>
      </c>
      <c r="J16" s="43">
        <f t="shared" si="3"/>
        <v>0</v>
      </c>
    </row>
    <row r="17" spans="1:10" ht="15.75" x14ac:dyDescent="0.2">
      <c r="A17" s="41" t="s">
        <v>47</v>
      </c>
      <c r="B17" s="40" t="s">
        <v>76</v>
      </c>
      <c r="C17" s="40" t="s">
        <v>46</v>
      </c>
      <c r="D17" s="47"/>
      <c r="E17" s="52"/>
      <c r="F17" s="43">
        <f t="shared" si="0"/>
        <v>0</v>
      </c>
      <c r="G17" s="43">
        <f t="shared" si="1"/>
        <v>0</v>
      </c>
      <c r="H17" s="52"/>
      <c r="I17" s="43">
        <f t="shared" si="2"/>
        <v>0</v>
      </c>
      <c r="J17" s="43">
        <f t="shared" si="3"/>
        <v>0</v>
      </c>
    </row>
    <row r="18" spans="1:10" ht="15.75" x14ac:dyDescent="0.2">
      <c r="A18" s="40">
        <v>1.2</v>
      </c>
      <c r="B18" s="40" t="s">
        <v>77</v>
      </c>
      <c r="C18" s="29" t="s">
        <v>35</v>
      </c>
      <c r="D18" s="50"/>
      <c r="E18" s="53"/>
      <c r="F18" s="44"/>
      <c r="G18" s="44"/>
      <c r="H18" s="53"/>
      <c r="I18" s="44"/>
      <c r="J18" s="44"/>
    </row>
    <row r="19" spans="1:10" ht="15.75" x14ac:dyDescent="0.2">
      <c r="A19" s="41" t="s">
        <v>48</v>
      </c>
      <c r="B19" s="40" t="s">
        <v>78</v>
      </c>
      <c r="C19" s="40" t="s">
        <v>49</v>
      </c>
      <c r="D19" s="47"/>
      <c r="E19" s="52"/>
      <c r="F19" s="43">
        <f>D19*E19/100</f>
        <v>0</v>
      </c>
      <c r="G19" s="43">
        <f>D19+F19</f>
        <v>0</v>
      </c>
      <c r="H19" s="52"/>
      <c r="I19" s="43">
        <f>G19*H19/100</f>
        <v>0</v>
      </c>
      <c r="J19" s="43">
        <f>G19+I19</f>
        <v>0</v>
      </c>
    </row>
    <row r="20" spans="1:10" ht="15.75" x14ac:dyDescent="0.2">
      <c r="A20" s="41" t="s">
        <v>50</v>
      </c>
      <c r="B20" s="40" t="s">
        <v>79</v>
      </c>
      <c r="C20" s="40" t="s">
        <v>51</v>
      </c>
      <c r="D20" s="47"/>
      <c r="E20" s="52"/>
      <c r="F20" s="43">
        <f>D20*E20/100</f>
        <v>0</v>
      </c>
      <c r="G20" s="43">
        <f>D20+F20</f>
        <v>0</v>
      </c>
      <c r="H20" s="52"/>
      <c r="I20" s="43">
        <f>G20*H20/100</f>
        <v>0</v>
      </c>
      <c r="J20" s="43">
        <f>G20+I20</f>
        <v>0</v>
      </c>
    </row>
    <row r="21" spans="1:10" ht="38.25" x14ac:dyDescent="0.2">
      <c r="A21" s="41" t="s">
        <v>52</v>
      </c>
      <c r="B21" s="40" t="s">
        <v>80</v>
      </c>
      <c r="C21" s="40" t="s">
        <v>53</v>
      </c>
      <c r="D21" s="47"/>
      <c r="E21" s="52"/>
      <c r="F21" s="43">
        <f>D21*E21/100</f>
        <v>0</v>
      </c>
      <c r="G21" s="43">
        <f>D21+F21</f>
        <v>0</v>
      </c>
      <c r="H21" s="52"/>
      <c r="I21" s="43">
        <f>G21*H21/100</f>
        <v>0</v>
      </c>
      <c r="J21" s="43">
        <f>G21+I21</f>
        <v>0</v>
      </c>
    </row>
    <row r="22" spans="1:10" ht="15.75" x14ac:dyDescent="0.2">
      <c r="A22" s="41" t="s">
        <v>54</v>
      </c>
      <c r="B22" s="40" t="s">
        <v>81</v>
      </c>
      <c r="C22" s="40" t="s">
        <v>51</v>
      </c>
      <c r="D22" s="47"/>
      <c r="E22" s="52"/>
      <c r="F22" s="43">
        <f>D22*E22/100</f>
        <v>0</v>
      </c>
      <c r="G22" s="43">
        <f>D22+F22</f>
        <v>0</v>
      </c>
      <c r="H22" s="52"/>
      <c r="I22" s="43">
        <f>G22*H22/100</f>
        <v>0</v>
      </c>
      <c r="J22" s="43">
        <f>G22+I22</f>
        <v>0</v>
      </c>
    </row>
    <row r="23" spans="1:10" ht="15.75" x14ac:dyDescent="0.2">
      <c r="A23" s="41" t="s">
        <v>55</v>
      </c>
      <c r="B23" s="40" t="s">
        <v>82</v>
      </c>
      <c r="C23" s="29" t="s">
        <v>35</v>
      </c>
      <c r="D23" s="50"/>
      <c r="E23" s="53"/>
      <c r="F23" s="44"/>
      <c r="G23" s="44"/>
      <c r="H23" s="53"/>
      <c r="I23" s="44"/>
      <c r="J23" s="44"/>
    </row>
    <row r="24" spans="1:10" ht="15.75" x14ac:dyDescent="0.2">
      <c r="A24" s="42" t="s">
        <v>56</v>
      </c>
      <c r="B24" s="40" t="s">
        <v>83</v>
      </c>
      <c r="C24" s="40" t="s">
        <v>51</v>
      </c>
      <c r="D24" s="48"/>
      <c r="E24" s="52"/>
      <c r="F24" s="43">
        <f t="shared" ref="F24:F29" si="4">D24*E24/100</f>
        <v>0</v>
      </c>
      <c r="G24" s="43">
        <f t="shared" ref="G24:G29" si="5">D24+F24</f>
        <v>0</v>
      </c>
      <c r="H24" s="52"/>
      <c r="I24" s="43">
        <f t="shared" ref="I24:I29" si="6">G24*H24/100</f>
        <v>0</v>
      </c>
      <c r="J24" s="43">
        <f t="shared" ref="J24:J29" si="7">G24+I24</f>
        <v>0</v>
      </c>
    </row>
    <row r="25" spans="1:10" ht="15.75" x14ac:dyDescent="0.2">
      <c r="A25" s="42" t="s">
        <v>57</v>
      </c>
      <c r="B25" s="40" t="s">
        <v>84</v>
      </c>
      <c r="C25" s="40" t="s">
        <v>51</v>
      </c>
      <c r="D25" s="48"/>
      <c r="E25" s="52"/>
      <c r="F25" s="43">
        <f t="shared" si="4"/>
        <v>0</v>
      </c>
      <c r="G25" s="43">
        <f t="shared" si="5"/>
        <v>0</v>
      </c>
      <c r="H25" s="52"/>
      <c r="I25" s="43">
        <f t="shared" si="6"/>
        <v>0</v>
      </c>
      <c r="J25" s="43">
        <f t="shared" si="7"/>
        <v>0</v>
      </c>
    </row>
    <row r="26" spans="1:10" ht="15.75" x14ac:dyDescent="0.2">
      <c r="A26" s="42" t="s">
        <v>58</v>
      </c>
      <c r="B26" s="40" t="s">
        <v>85</v>
      </c>
      <c r="C26" s="40" t="s">
        <v>51</v>
      </c>
      <c r="D26" s="51"/>
      <c r="E26" s="52"/>
      <c r="F26" s="43">
        <f t="shared" si="4"/>
        <v>0</v>
      </c>
      <c r="G26" s="43">
        <f t="shared" si="5"/>
        <v>0</v>
      </c>
      <c r="H26" s="52"/>
      <c r="I26" s="43">
        <f t="shared" si="6"/>
        <v>0</v>
      </c>
      <c r="J26" s="43">
        <f t="shared" si="7"/>
        <v>0</v>
      </c>
    </row>
    <row r="27" spans="1:10" ht="15.75" x14ac:dyDescent="0.2">
      <c r="A27" s="42" t="s">
        <v>59</v>
      </c>
      <c r="B27" s="40" t="s">
        <v>86</v>
      </c>
      <c r="C27" s="40" t="s">
        <v>51</v>
      </c>
      <c r="D27" s="48"/>
      <c r="E27" s="52"/>
      <c r="F27" s="43">
        <f t="shared" si="4"/>
        <v>0</v>
      </c>
      <c r="G27" s="43">
        <f t="shared" si="5"/>
        <v>0</v>
      </c>
      <c r="H27" s="52"/>
      <c r="I27" s="43">
        <f t="shared" si="6"/>
        <v>0</v>
      </c>
      <c r="J27" s="43">
        <f t="shared" si="7"/>
        <v>0</v>
      </c>
    </row>
    <row r="28" spans="1:10" ht="15.75" x14ac:dyDescent="0.2">
      <c r="A28" s="41" t="s">
        <v>60</v>
      </c>
      <c r="B28" s="40" t="s">
        <v>87</v>
      </c>
      <c r="C28" s="40" t="s">
        <v>61</v>
      </c>
      <c r="D28" s="48"/>
      <c r="E28" s="52"/>
      <c r="F28" s="43">
        <f t="shared" si="4"/>
        <v>0</v>
      </c>
      <c r="G28" s="43">
        <f t="shared" si="5"/>
        <v>0</v>
      </c>
      <c r="H28" s="52"/>
      <c r="I28" s="43">
        <f t="shared" si="6"/>
        <v>0</v>
      </c>
      <c r="J28" s="43">
        <f t="shared" si="7"/>
        <v>0</v>
      </c>
    </row>
    <row r="29" spans="1:10" ht="25.5" x14ac:dyDescent="0.2">
      <c r="A29" s="41" t="s">
        <v>62</v>
      </c>
      <c r="B29" s="40" t="s">
        <v>88</v>
      </c>
      <c r="C29" s="40" t="s">
        <v>63</v>
      </c>
      <c r="D29" s="48"/>
      <c r="E29" s="52"/>
      <c r="F29" s="43">
        <f t="shared" si="4"/>
        <v>0</v>
      </c>
      <c r="G29" s="43">
        <f t="shared" si="5"/>
        <v>0</v>
      </c>
      <c r="H29" s="52"/>
      <c r="I29" s="43">
        <f t="shared" si="6"/>
        <v>0</v>
      </c>
      <c r="J29" s="43">
        <f t="shared" si="7"/>
        <v>0</v>
      </c>
    </row>
    <row r="30" spans="1:10" ht="15.75" x14ac:dyDescent="0.2">
      <c r="A30" s="83" t="s">
        <v>24</v>
      </c>
      <c r="B30" s="83"/>
      <c r="C30" s="83"/>
      <c r="D30" s="20">
        <f>SUM(D24:D29,D19:D22,D9:D17)</f>
        <v>0</v>
      </c>
      <c r="E30" s="43"/>
      <c r="F30" s="43">
        <f>SUM(F9:F29)</f>
        <v>0</v>
      </c>
      <c r="G30" s="43">
        <f>D30+F30</f>
        <v>0</v>
      </c>
      <c r="H30" s="43"/>
      <c r="I30" s="43">
        <f>SUM(I9:I29)</f>
        <v>0</v>
      </c>
      <c r="J30" s="43">
        <f>G30+I30</f>
        <v>0</v>
      </c>
    </row>
    <row r="31" spans="1:10" ht="15.75" x14ac:dyDescent="0.2">
      <c r="A31" s="81" t="s">
        <v>14</v>
      </c>
      <c r="B31" s="81"/>
      <c r="C31" s="81"/>
      <c r="D31" s="81"/>
      <c r="E31" s="81"/>
      <c r="F31" s="81"/>
      <c r="G31" s="81"/>
      <c r="H31" s="81"/>
      <c r="I31" s="81"/>
      <c r="J31" s="81"/>
    </row>
    <row r="32" spans="1:10" ht="42.75" customHeight="1" x14ac:dyDescent="0.2">
      <c r="A32" s="19" t="s">
        <v>26</v>
      </c>
      <c r="B32" s="82" t="s">
        <v>97</v>
      </c>
      <c r="C32" s="82"/>
      <c r="D32" s="82"/>
      <c r="E32" s="82"/>
      <c r="F32" s="82"/>
      <c r="G32" s="82"/>
      <c r="H32" s="82"/>
      <c r="I32" s="82"/>
      <c r="J32" s="82"/>
    </row>
  </sheetData>
  <sheetProtection password="CC3D" sheet="1"/>
  <mergeCells count="7">
    <mergeCell ref="B32:J32"/>
    <mergeCell ref="A30:C30"/>
    <mergeCell ref="A1:H3"/>
    <mergeCell ref="A4:J4"/>
    <mergeCell ref="A5:J5"/>
    <mergeCell ref="A6:J6"/>
    <mergeCell ref="A31:J31"/>
  </mergeCells>
  <dataValidations count="1">
    <dataValidation type="decimal" operator="greaterThan" allowBlank="1" showInputMessage="1" showErrorMessage="1" errorTitle="freight " error="freight % should be greater than zero" sqref="E9:E17 E19:E22 E24:E29">
      <formula1>0</formula1>
    </dataValidation>
  </dataValidations>
  <pageMargins left="0.43307086614173229" right="0.55118110236220474" top="0.70866141732283472" bottom="0.78740157480314965" header="0.31496062992125984" footer="0.31496062992125984"/>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Main</vt:lpstr>
      <vt:lpstr>Annexure-I MS</vt:lpstr>
      <vt:lpstr>'Annexure-I MS'!Print_Area</vt:lpstr>
      <vt:lpstr>Main!Print_Area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shivani</dc:creator>
  <cp:lastModifiedBy>Guru Das </cp:lastModifiedBy>
  <cp:lastPrinted>2023-01-03T14:14:33Z</cp:lastPrinted>
  <dcterms:created xsi:type="dcterms:W3CDTF">2005-09-21T03:53:13Z</dcterms:created>
  <dcterms:modified xsi:type="dcterms:W3CDTF">2023-01-10T10:05:55Z</dcterms:modified>
</cp:coreProperties>
</file>