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2211238\Desktop\BOP DEPARTMENT\PROJECTS\SIPAT\ELEVATOR\ELEVATOR\GEM\"/>
    </mc:Choice>
  </mc:AlternateContent>
  <xr:revisionPtr revIDLastSave="0" documentId="13_ncr:1_{B0C35B27-15D3-4CE2-9763-C47F0580376B}" xr6:coauthVersionLast="36" xr6:coauthVersionMax="36" xr10:uidLastSave="{00000000-0000-0000-0000-000000000000}"/>
  <bookViews>
    <workbookView xWindow="0" yWindow="0" windowWidth="19200" windowHeight="11385" xr2:uid="{00000000-000D-0000-FFFF-FFFF00000000}"/>
  </bookViews>
  <sheets>
    <sheet name="Elevator" sheetId="1" r:id="rId1"/>
    <sheet name="Elevator-Annx-I" sheetId="4" r:id="rId2"/>
    <sheet name="Elevator-Annx-IIA" sheetId="3" r:id="rId3"/>
    <sheet name="Elevator-Annx-IIB" sheetId="5" r:id="rId4"/>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1" l="1"/>
  <c r="M16" i="1"/>
  <c r="L13" i="1"/>
  <c r="J13" i="1"/>
  <c r="M13" i="1"/>
  <c r="L14" i="1"/>
  <c r="J14" i="1"/>
  <c r="M14" i="1"/>
  <c r="L11" i="1"/>
  <c r="F16" i="1"/>
  <c r="F15" i="1"/>
  <c r="H11" i="1"/>
  <c r="F11" i="1"/>
  <c r="F12" i="1"/>
  <c r="H16" i="1"/>
  <c r="L16" i="1"/>
  <c r="H15" i="1"/>
  <c r="L15" i="1"/>
  <c r="M15" i="1"/>
  <c r="M11" i="1"/>
  <c r="H12" i="1"/>
  <c r="L12" i="1"/>
  <c r="M12" i="1"/>
  <c r="J15" i="1"/>
  <c r="J11" i="1"/>
  <c r="F16" i="4"/>
  <c r="F9" i="4"/>
  <c r="F8" i="3"/>
  <c r="F38" i="3"/>
  <c r="F37" i="3"/>
  <c r="F36" i="3"/>
  <c r="F35" i="3"/>
  <c r="F34" i="3"/>
  <c r="F33" i="3"/>
  <c r="F32" i="3"/>
  <c r="F31" i="3"/>
  <c r="F29" i="3"/>
  <c r="F28" i="3"/>
  <c r="F26" i="3"/>
  <c r="F25" i="3"/>
  <c r="F24" i="3"/>
  <c r="F23" i="3"/>
  <c r="F22" i="3"/>
  <c r="F21" i="3"/>
  <c r="F20" i="3"/>
  <c r="F19" i="3"/>
  <c r="F18" i="3"/>
  <c r="F17" i="3"/>
  <c r="F16" i="3"/>
  <c r="F15" i="3"/>
  <c r="F14" i="3"/>
  <c r="F13" i="3"/>
  <c r="F12" i="3"/>
  <c r="F11" i="3"/>
  <c r="F10" i="3"/>
  <c r="F9" i="3"/>
  <c r="F9" i="5"/>
  <c r="F17" i="5"/>
  <c r="F38" i="5"/>
  <c r="F8" i="5"/>
  <c r="F10" i="5"/>
  <c r="F11" i="5"/>
  <c r="F12" i="5"/>
  <c r="F13" i="5"/>
  <c r="F14" i="5"/>
  <c r="F15" i="5"/>
  <c r="F16" i="5"/>
  <c r="F18" i="5"/>
  <c r="F20" i="5"/>
  <c r="F19" i="5"/>
  <c r="F21" i="5"/>
  <c r="F23" i="5"/>
  <c r="F22" i="5"/>
  <c r="F24" i="5"/>
  <c r="F25" i="5"/>
  <c r="F26" i="5"/>
  <c r="F28" i="5"/>
  <c r="F29" i="5"/>
  <c r="F31" i="5"/>
  <c r="F32" i="5"/>
  <c r="F33" i="5"/>
  <c r="F34" i="5"/>
  <c r="F36" i="5"/>
  <c r="F35" i="5"/>
  <c r="F37" i="5"/>
</calcChain>
</file>

<file path=xl/sharedStrings.xml><?xml version="1.0" encoding="utf-8"?>
<sst xmlns="http://schemas.openxmlformats.org/spreadsheetml/2006/main" count="265" uniqueCount="112">
  <si>
    <t>S. No.</t>
  </si>
  <si>
    <t>DESCRIPTION</t>
  </si>
  <si>
    <t>UNIT</t>
  </si>
  <si>
    <t>QTY</t>
  </si>
  <si>
    <t>AMOUNT (Ex-Works)</t>
  </si>
  <si>
    <t>Lot</t>
  </si>
  <si>
    <t>MAJOR BREAK-UP OF PRICES GIVEN IN 1.0 ABOVE.</t>
  </si>
  <si>
    <t>BREAK-UP OF SUPPLY PRICES GIVEN IN 2.1 OF MAIN SHEET.</t>
  </si>
  <si>
    <t>2.1.1</t>
  </si>
  <si>
    <t>Car along with traction machine, Car landing door, VVVF drive and controller, LT Power Cable, Car Operating Panel (COP), Automatic Rescue Device (ARD), Air Conditioner/ Ventilation (as applicable), machine room lighting, Over Speed Governor (OSG), counter weight, buffer springs, Erection and Commissioning Spares etc.</t>
  </si>
  <si>
    <t>2.1.2</t>
  </si>
  <si>
    <t>Set</t>
  </si>
  <si>
    <t>2.1.3</t>
  </si>
  <si>
    <t>2.1.4</t>
  </si>
  <si>
    <t>TOTAL (Should match with prices quoted against Sl No. 2.1 of Main sheet)</t>
  </si>
  <si>
    <t>BREAK-UP OF SUPPLY PRICES GIVEN IN 2.2 OF MAIN SHEET.</t>
  </si>
  <si>
    <t>2.2.1</t>
  </si>
  <si>
    <t>2.2.2</t>
  </si>
  <si>
    <t>2.2.3</t>
  </si>
  <si>
    <t>2.2.4</t>
  </si>
  <si>
    <t>TOTAL (Should match with prices quoted against Sl No. 2.2 of Main sheet)</t>
  </si>
  <si>
    <t>No.</t>
  </si>
  <si>
    <t xml:space="preserve">Landing doors, landing operating panel (LOP), door fixing arrangement etc. meeting total landing requirement. </t>
  </si>
  <si>
    <t xml:space="preserve">Rope, Trailing cable, guide rails for car and counter weight, guide brackets, anchor fasteners, Shaft Lighting, compensating chain (if applicable) meeting total travel requirement. </t>
  </si>
  <si>
    <t>Maintenance tools and tackles.</t>
  </si>
  <si>
    <t>a</t>
  </si>
  <si>
    <t>b</t>
  </si>
  <si>
    <t>c</t>
  </si>
  <si>
    <t>d</t>
  </si>
  <si>
    <t>e</t>
  </si>
  <si>
    <t>f</t>
  </si>
  <si>
    <t>sets</t>
  </si>
  <si>
    <t>no.</t>
  </si>
  <si>
    <t>nos.</t>
  </si>
  <si>
    <t>TOTAL PRICE (Ex-Works)</t>
  </si>
  <si>
    <t>'O' rings</t>
  </si>
  <si>
    <t xml:space="preserve">20% of total population or 3 Nos. of each type whichever is high  </t>
  </si>
  <si>
    <t>20% of the total population</t>
  </si>
  <si>
    <t xml:space="preserve">Note: </t>
  </si>
  <si>
    <t>Mandatory spares listed above is bare minimum requirement. In case any additional mandatory spares requirement is covered elsewhere in the tender specification apart from specified above, same shall be deemed to have been covered in bidders scope of supply.</t>
  </si>
  <si>
    <t>Wherever quantity has been specified as percentage (%), the quantity of mandatory spares to be provided by the vendor shall be the specified percentage (%) of total population required to meet the specification requirements. In case the quantity of mandatory spares so calculated happens to be in fraction, the same shall be rounded off to next higher whole number.</t>
  </si>
  <si>
    <t>Wherever the quantities have been indicated for each type, size, thickness, material, radius, range etc, these shall cover all the items supplied and installed and the breakup of these shall be furnished by the vendor during detail engineering.</t>
  </si>
  <si>
    <t>In case spares indicated in the list are not applicable to the particular design offered by the bidder, the bidder should offer spares applicable to the offered design with quantities generally in line with the approach followed in the above list.</t>
  </si>
  <si>
    <t>Wherever bidder has indicated an item as not applicable, the same will have to be supplied free of cost, in case it is found applicable during detail engineering.</t>
  </si>
  <si>
    <t>Interchangeability and Packings: All spares supplied under this contract shall be strictly interchangeable with parts for which they are intended for replacements. These spares should include all mounted accessories like components, boards, add or items, fitting, connectors etc. and be complete in all respects so that the replacement of the main items by these spares does not require any additional item. The vendors must conform the pair to pair compatibility of each electrical spares modules with the modules should be supplied in the original package. All electronic modules should be pre set and/or preprogrammed for ready use at site. Alternatively, suitable instruction sheet indicating the details of required PCB jumper position, BCD which is setting, EPROM/PROM listing etc should be packed along with each module. Also a caution mark sign should be put on all such module which needs pre setting /pre-programming before putting them in to service. The spare shall be treated and properly packed for long term storage.</t>
  </si>
  <si>
    <t>Identification: Each spare shall be clearly marked and labeled on the outside of the packing with its description. When more than one spare part is packed in single case, a general description of the contents shall be shown on the outside of such case and a detailed list enclosed. All cases, containers and other packages must be suitably marked and numbered for the purpose of identification.</t>
  </si>
  <si>
    <t>g</t>
  </si>
  <si>
    <t>h</t>
  </si>
  <si>
    <t xml:space="preserve"> Auxiliary relays of each type</t>
  </si>
  <si>
    <t xml:space="preserve"> Friction block  </t>
  </si>
  <si>
    <t xml:space="preserve"> Guide roller of each type  </t>
  </si>
  <si>
    <t xml:space="preserve"> Contactors of each type  </t>
  </si>
  <si>
    <t xml:space="preserve"> Control transformer of each type</t>
  </si>
  <si>
    <t xml:space="preserve"> Time device of each type</t>
  </si>
  <si>
    <t xml:space="preserve"> Rectifiers of each type</t>
  </si>
  <si>
    <t xml:space="preserve"> Resistor of each type</t>
  </si>
  <si>
    <t xml:space="preserve"> Fuses of each rating  </t>
  </si>
  <si>
    <t xml:space="preserve"> Limit switches of each type  </t>
  </si>
  <si>
    <t xml:space="preserve"> Push button of each type</t>
  </si>
  <si>
    <t xml:space="preserve"> Contact device (if applicable) of each type</t>
  </si>
  <si>
    <t xml:space="preserve"> Brake motor of each type </t>
  </si>
  <si>
    <t xml:space="preserve"> Transmitters of each type </t>
  </si>
  <si>
    <t xml:space="preserve"> Switches of each type  </t>
  </si>
  <si>
    <t xml:space="preserve"> Receiver of each type </t>
  </si>
  <si>
    <t xml:space="preserve"> Bearings of each type &amp; size  </t>
  </si>
  <si>
    <t xml:space="preserve"> Roller of each type  </t>
  </si>
  <si>
    <t xml:space="preserve"> Worm gear spares  </t>
  </si>
  <si>
    <t xml:space="preserve">Sealing ring of each type  </t>
  </si>
  <si>
    <t xml:space="preserve"> Spares for brake  </t>
  </si>
  <si>
    <t xml:space="preserve"> a) Fan of each type </t>
  </si>
  <si>
    <t xml:space="preserve"> b) Magnetic coil of each type   </t>
  </si>
  <si>
    <t xml:space="preserve"> c) Brake disc  </t>
  </si>
  <si>
    <t xml:space="preserve"> d) Brake pad  </t>
  </si>
  <si>
    <t xml:space="preserve"> Bushing (for door front)  </t>
  </si>
  <si>
    <t xml:space="preserve"> Pinion of each type   </t>
  </si>
  <si>
    <t xml:space="preserve"> Overcurrent relay of each type</t>
  </si>
  <si>
    <t xml:space="preserve">Elevator Motor with VVVF drive of each type &amp; rating </t>
  </si>
  <si>
    <t>Unless stated otherwise, a ‘set’ means item or sub-items required for each type/ size, range of assembly/ sub- assembly required for complete replacement in one equipment/system; it is further intended that the assembly/ sub-assembly which have different orientation ( like left hand or right hand, top or bottom), different direction of rotation or mirror image positioning or any other reasons which result in marinating two different sets of spares to be used for subject assembly/ sub assembly, these shall be considered as different type of assembly/ sub assembly.</t>
  </si>
  <si>
    <r>
      <t xml:space="preserve">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rFont val="Arial"/>
        <family val="2"/>
      </rPr>
      <t xml:space="preserve"> fill of lubricants &amp; consumables,spares for erection, startup and commissioning as required, forwarding, proper packing, shipment and delivery at site, preparation of drawings in 3D (if applicable) </t>
    </r>
    <r>
      <rPr>
        <b/>
        <sz val="11"/>
        <color rgb="FF0000FF"/>
        <rFont val="Arial"/>
        <family val="2"/>
      </rPr>
      <t>(FOR GYPSUM DEWATERING BUILDING)</t>
    </r>
    <r>
      <rPr>
        <sz val="11"/>
        <rFont val="Arial"/>
        <family val="2"/>
      </rPr>
      <t xml:space="preserve"> for project and package specified above complete with all accessories  for the total scope defined as per BHEL NIT &amp; tender technical specification, amendment &amp; agreements till placement of order. </t>
    </r>
    <r>
      <rPr>
        <b/>
        <sz val="11"/>
        <rFont val="Arial"/>
        <family val="2"/>
      </rPr>
      <t>(Break-up as per Annexure I)</t>
    </r>
  </si>
  <si>
    <r>
      <t xml:space="preserve">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 fill of lubricants &amp; consumables,</t>
    </r>
    <r>
      <rPr>
        <sz val="11"/>
        <color indexed="10"/>
        <rFont val="Arial"/>
        <family val="2"/>
      </rPr>
      <t xml:space="preserve"> </t>
    </r>
    <r>
      <rPr>
        <sz val="11"/>
        <rFont val="Arial"/>
        <family val="2"/>
      </rPr>
      <t xml:space="preserve">spares for erection, startup and commissioning as required, forwarding, proper packing, shipment and delivery at site, preparation of drawings in 3D (if applicable) </t>
    </r>
    <r>
      <rPr>
        <b/>
        <sz val="11"/>
        <color rgb="FF0000FF"/>
        <rFont val="Arial"/>
        <family val="2"/>
      </rPr>
      <t>(FOR FGD CONTROL ROOM BUILDING)</t>
    </r>
    <r>
      <rPr>
        <sz val="11"/>
        <rFont val="Arial"/>
        <family val="2"/>
      </rPr>
      <t xml:space="preserve"> for project and package specified above complete with all accessories  for the total scope defined as per BHEL NIT &amp; tender technical specification, amendment &amp; agreements till placement of order.</t>
    </r>
    <r>
      <rPr>
        <b/>
        <sz val="11"/>
        <rFont val="Arial"/>
        <family val="2"/>
      </rPr>
      <t xml:space="preserve"> (Break-up as per Annexure I)</t>
    </r>
  </si>
  <si>
    <r>
      <t xml:space="preserve">Break up of 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 fill of lubricants &amp; consumables,</t>
    </r>
    <r>
      <rPr>
        <sz val="11"/>
        <color indexed="10"/>
        <rFont val="Arial"/>
        <family val="2"/>
      </rPr>
      <t xml:space="preserve"> </t>
    </r>
    <r>
      <rPr>
        <sz val="11"/>
        <rFont val="Arial"/>
        <family val="2"/>
      </rPr>
      <t xml:space="preserve">spares for erection, startup and commissioning as required, forwarding, proper packing, shipment and delivery at site, G.A. drawings in 3D (As applicable) </t>
    </r>
    <r>
      <rPr>
        <b/>
        <sz val="11"/>
        <color rgb="FF0000FF"/>
        <rFont val="Arial"/>
        <family val="2"/>
      </rPr>
      <t>(FOR FGD CONTROL ROOM BUILDING)</t>
    </r>
    <r>
      <rPr>
        <sz val="11"/>
        <rFont val="Arial"/>
        <family val="2"/>
      </rPr>
      <t xml:space="preserve"> for project and package specified above complete with all accessories  for the total scope defined as per BHEL NIT &amp; tender technical specification, amendment &amp; agreements till placement of order. (Break-up as under)</t>
    </r>
  </si>
  <si>
    <r>
      <t xml:space="preserve">Break up of 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color indexed="10"/>
        <rFont val="Arial"/>
        <family val="2"/>
      </rPr>
      <t xml:space="preserve"> </t>
    </r>
    <r>
      <rPr>
        <sz val="11"/>
        <rFont val="Arial"/>
        <family val="2"/>
      </rPr>
      <t xml:space="preserve">fill of lubricants &amp; consumables, spares for erection, startup and commissioning as required, forwarding, proper packing, shipment and delivery at site, G.A. drawings in 3D (As applicable) </t>
    </r>
    <r>
      <rPr>
        <b/>
        <sz val="11"/>
        <color rgb="FF0000FF"/>
        <rFont val="Arial"/>
        <family val="2"/>
      </rPr>
      <t>(FOR GYPSUM DEWATERING BUILDING)</t>
    </r>
    <r>
      <rPr>
        <sz val="11"/>
        <rFont val="Arial"/>
        <family val="2"/>
      </rPr>
      <t xml:space="preserve"> for project and package specified above complete with all accessories  for the total scope defined as per BHEL NIT &amp; tender technical specification, amendment &amp; agreements till placement of order. (Break-up as under).</t>
    </r>
  </si>
  <si>
    <r>
      <t>Total lump sum firm price inclusive of all prevailing taxes, duties and other levies for</t>
    </r>
    <r>
      <rPr>
        <b/>
        <sz val="11"/>
        <rFont val="Arial"/>
        <family val="2"/>
      </rPr>
      <t xml:space="preserve"> SUPPLY PART, SERVICE PART &amp; MANDATORY SPARES </t>
    </r>
    <r>
      <rPr>
        <sz val="11"/>
        <rFont val="Arial"/>
        <family val="2"/>
      </rPr>
      <t>comprising of design (i.e. preparation and submission of drawing /documents  including “As Built” drawings and O&amp;M manuals), engineering, manufacture, fabrication, assembly, inspection / testing at vendor's &amp; sub-vendor’s works, painting, maintenance tools &amp; tackles (as applicable), fill of lubricants &amp; consumables, mandatory spares (as applicable) alongwith spares for erection, startup and commissioning as required, forwarding, proper packing, shipment and delivery at site, unloading, handling, transportation &amp; storage at site, in-site transportation, assembly, minor civil works, erection &amp; commissioning, trial run at site, preparation of drawings in 3D (if applicable) and carrying out performance guarantee/Functional/Demonstration tests at site (As applicable), training of customer/client O&amp;M staff (if applicable) &amp; final handing over to end customer in flawless condition for project and package specified above complete with all accessories  for the total scope defined as per BHEL NIT &amp; tender technical specification, amendment &amp; agreements till placement of order.</t>
    </r>
  </si>
  <si>
    <r>
      <t xml:space="preserve">Total lumpsum firm prices inclusive of all prevailing taxes, duties and other levies for the </t>
    </r>
    <r>
      <rPr>
        <b/>
        <sz val="11"/>
        <rFont val="Arial"/>
        <family val="2"/>
      </rPr>
      <t>Services</t>
    </r>
    <r>
      <rPr>
        <sz val="11"/>
        <rFont val="Arial"/>
        <family val="2"/>
      </rPr>
      <t xml:space="preserve"> as specified, comprising of service part for unloading, handling, transportation &amp; storage at site, in site transportation, assembly, minor civil works, erection &amp; commissioning, final painting at site, trial run at site, and carrying out performance guarantee/Functional/Demonstration tests at site (as applicable), training of customer/client O&amp;M staff (if applicable) &amp; final handing over to end customer in flawless condition of Elevator </t>
    </r>
    <r>
      <rPr>
        <b/>
        <sz val="11"/>
        <color rgb="FF0000FF"/>
        <rFont val="Arial"/>
        <family val="2"/>
      </rPr>
      <t>(FOR GYPSUM DEWATERING BUILDING)</t>
    </r>
    <r>
      <rPr>
        <sz val="11"/>
        <rFont val="Arial"/>
        <family val="2"/>
      </rPr>
      <t xml:space="preserve">  for project and package specified above complete with all accessories  for the total scope defined as per BHEL NIT &amp; tender technical specification, amendment &amp; agreements till placement of order.</t>
    </r>
  </si>
  <si>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(as applicable) at vendor's &amp; sub-vendor’s works, painting, forwarding, proper packing, shipment, delivery at site &amp; guarantee of Elevator</t>
    </r>
    <r>
      <rPr>
        <sz val="11"/>
        <color indexed="10"/>
        <rFont val="Arial"/>
        <family val="2"/>
      </rPr>
      <t xml:space="preserve"> </t>
    </r>
    <r>
      <rPr>
        <b/>
        <sz val="11"/>
        <color rgb="FF0000FF"/>
        <rFont val="Arial"/>
        <family val="2"/>
      </rPr>
      <t>(FOR FGD CONTROL ROOM BUILDING)</t>
    </r>
    <r>
      <rPr>
        <sz val="11"/>
        <rFont val="Arial"/>
        <family val="2"/>
      </rPr>
      <t xml:space="preserve"> as per tender technical specification above, amendment &amp; agreements till placement of order.  (Price break up of mandatory spares is to be furnished as per </t>
    </r>
    <r>
      <rPr>
        <b/>
        <sz val="11"/>
        <color rgb="FF0000FF"/>
        <rFont val="Arial"/>
        <family val="2"/>
      </rPr>
      <t>Annexure- IIA</t>
    </r>
    <r>
      <rPr>
        <b/>
        <sz val="11"/>
        <rFont val="Arial"/>
        <family val="2"/>
      </rPr>
      <t>).</t>
    </r>
  </si>
  <si>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(as applicable) at vendor's &amp; sub-vendor’s works, painting, forwarding, proper packing, shipment, delivery at site &amp; guarantee of Elevator</t>
    </r>
    <r>
      <rPr>
        <sz val="11"/>
        <color indexed="10"/>
        <rFont val="Arial"/>
        <family val="2"/>
      </rPr>
      <t xml:space="preserve"> </t>
    </r>
    <r>
      <rPr>
        <b/>
        <sz val="11"/>
        <color rgb="FF0000FF"/>
        <rFont val="Arial"/>
        <family val="2"/>
      </rPr>
      <t>(FOR GYPSUM DEWATERING BUILDING)</t>
    </r>
    <r>
      <rPr>
        <sz val="11"/>
        <rFont val="Arial"/>
        <family val="2"/>
      </rPr>
      <t xml:space="preserve"> as per tender technical specification above, amendment &amp; agreements till placement of order.  (Price break up of mandatory spares is to be furnished as per </t>
    </r>
    <r>
      <rPr>
        <b/>
        <sz val="11"/>
        <color rgb="FF0000FF"/>
        <rFont val="Arial"/>
        <family val="2"/>
      </rPr>
      <t>Annexure- IIB)</t>
    </r>
    <r>
      <rPr>
        <b/>
        <sz val="11"/>
        <rFont val="Arial"/>
        <family val="2"/>
      </rPr>
      <t>.</t>
    </r>
  </si>
  <si>
    <r>
      <t xml:space="preserve">Total lumpsum firm prices inclusive of all prevailing taxes, duties and other levies for the </t>
    </r>
    <r>
      <rPr>
        <b/>
        <sz val="11"/>
        <rFont val="Arial"/>
        <family val="2"/>
      </rPr>
      <t>Services</t>
    </r>
    <r>
      <rPr>
        <sz val="11"/>
        <rFont val="Arial"/>
        <family val="2"/>
      </rPr>
      <t xml:space="preserve"> as specified, comprising of service part for unloading, handling, transportation &amp; storage at site, in site transportation, assembly, minor civil works, erection &amp; commissioning, final painting at site, trial run at site, and carrying out performance guarantee/Functional/Demonstration tests at site (as applicable), training of customer/client O&amp;M staff (if applicable) &amp; final handing over to end customer in flawless condition of Elevator </t>
    </r>
    <r>
      <rPr>
        <b/>
        <sz val="11"/>
        <color rgb="FF0000FF"/>
        <rFont val="Arial"/>
        <family val="2"/>
      </rPr>
      <t>(FOR FGD CONTROL ROOM  BUILDING)</t>
    </r>
    <r>
      <rPr>
        <sz val="11"/>
        <rFont val="Arial"/>
        <family val="2"/>
      </rPr>
      <t xml:space="preserve">  for project and package specified above complete with all accessories  for the total scope defined as per BHEL NIT &amp; tender technical specification, amendment &amp; agreements till placement of order.</t>
    </r>
  </si>
  <si>
    <t>TOTAL</t>
  </si>
  <si>
    <t xml:space="preserve">NAME OF PROJECT:2X500 MW NTPC SIPAT TPS, STAGE-II FGD
</t>
  </si>
  <si>
    <t>NAME OF PACKAGE:ELEVATORS</t>
  </si>
  <si>
    <t>TECHNICAL SPECIFICATION:PE-TS-491-502-A001</t>
  </si>
  <si>
    <r>
      <t xml:space="preserve"> PRICE FORMAT
</t>
    </r>
    <r>
      <rPr>
        <b/>
        <sz val="10"/>
        <color rgb="FF0000FF"/>
        <rFont val="Arial"/>
        <family val="2"/>
      </rPr>
      <t>ANNEXURE-IIB</t>
    </r>
    <r>
      <rPr>
        <b/>
        <sz val="10"/>
        <rFont val="Arial"/>
        <family val="2"/>
      </rPr>
      <t xml:space="preserve">
LIST OF MANDATORY SPARES
</t>
    </r>
    <r>
      <rPr>
        <b/>
        <sz val="10"/>
        <color rgb="FF0000FF"/>
        <rFont val="Arial"/>
        <family val="2"/>
      </rPr>
      <t>(One Set for Goods Cum Passenger Elevator - Gypsum Dewatering Building)</t>
    </r>
  </si>
  <si>
    <t>Unit Basic price (Ex-works)</t>
  </si>
  <si>
    <r>
      <t xml:space="preserve">PRICE FORMAT
</t>
    </r>
    <r>
      <rPr>
        <b/>
        <sz val="10"/>
        <color rgb="FF0000FF"/>
        <rFont val="Arial"/>
        <family val="2"/>
      </rPr>
      <t>ANNEXURE-IIA</t>
    </r>
    <r>
      <rPr>
        <b/>
        <sz val="10"/>
        <rFont val="Arial"/>
        <family val="2"/>
      </rPr>
      <t xml:space="preserve">
LIST OF MANDATORY SPARES
</t>
    </r>
    <r>
      <rPr>
        <b/>
        <sz val="10"/>
        <color rgb="FF0000FF"/>
        <rFont val="Arial"/>
        <family val="2"/>
      </rPr>
      <t>(One Set for Passenger Elevator - FGD Control Room Building)</t>
    </r>
  </si>
  <si>
    <t>Note: 
1.) Total Erection &amp; Commissioning charges (excluding GST) should be minimum 20% (or as specified in  NIT) of the total quoted price of main equipment supply (including freight &amp; excluding GST) and erection &amp; commissioning (excluding GST), failing which the break-up of prices shall be adjusted accordingly for ordering. However, while doing adjustments, vendor quoted prices for mandatory spares, PG test charges, O&amp;M spares, O&amp;M charges, etc. will not be changed.</t>
  </si>
  <si>
    <t>Note: 
 1.) Total Erection &amp; Commissioning charges (excluding GST) should be minimum 20% (or as specified in  NIT) of the total quoted price of main equipment supply (including freight &amp; excluding GST) and erection &amp; commissioning (excluding GST), failing which the break-up of prices shall be adjusted accordingly for ordering. However, while doing adjustments, vendor quoted prices for mandatory spares, PG test charges, O&amp;M spares, O&amp;M charges, etc. will not be changed.</t>
  </si>
  <si>
    <t xml:space="preserve"> PRICE FORMAT
ANNEXURE I</t>
  </si>
  <si>
    <t>Fill values in yellow cell only</t>
  </si>
  <si>
    <t>SCOPE</t>
  </si>
  <si>
    <t>Supply</t>
  </si>
  <si>
    <t>Service</t>
  </si>
  <si>
    <t>Total Ex-Works Price
(INR)</t>
  </si>
  <si>
    <t>Freight in %</t>
  </si>
  <si>
    <t>Total Freight
(INR)</t>
  </si>
  <si>
    <t>Unit Price
(INR)</t>
  </si>
  <si>
    <t>Total Price
(INR)</t>
  </si>
  <si>
    <t>GST rate in %</t>
  </si>
  <si>
    <t>GST amount in Rs.</t>
  </si>
  <si>
    <t>Total Price  Including Freight &amp; GST (INR)</t>
  </si>
  <si>
    <t>NA</t>
  </si>
  <si>
    <t xml:space="preserve"> PRICE FORMAT</t>
  </si>
  <si>
    <t>BIDDER'S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</si>
</sst>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4009]\ * #,##0.00_ ;_ [$₹-4009]\ * \-#,##0.00_ ;_ [$₹-4009]\ * &quot;-&quot;??_ ;_ @_ "/>
  </numFmts>
  <fonts count="18" x14ac:knownFonts="1">
    <font>
      <sz val="10"/>
      <name val="Arial"/>
    </font>
    <font>
      <b/>
      <sz val="14"/>
      <name val="Arial"/>
      <family val="2"/>
    </font>
    <font>
      <sz val="12"/>
      <name val="Arial"/>
      <family val="2"/>
    </font>
    <font>
      <sz val="10"/>
      <name val="Arial"/>
      <family val="2"/>
    </font>
    <font>
      <b/>
      <sz val="12"/>
      <name val="Arial"/>
      <family val="2"/>
    </font>
    <font>
      <b/>
      <sz val="11"/>
      <name val="Arial"/>
      <family val="2"/>
    </font>
    <font>
      <sz val="11"/>
      <name val="Arial"/>
      <family val="2"/>
    </font>
    <font>
      <sz val="11"/>
      <color indexed="8"/>
      <name val="Arial"/>
      <family val="2"/>
    </font>
    <font>
      <sz val="11"/>
      <color indexed="10"/>
      <name val="Arial"/>
      <family val="2"/>
    </font>
    <font>
      <sz val="10"/>
      <color rgb="FFFF0000"/>
      <name val="Times New Roman"/>
      <family val="1"/>
    </font>
    <font>
      <b/>
      <sz val="10"/>
      <name val="Arial"/>
      <family val="2"/>
    </font>
    <font>
      <b/>
      <sz val="11"/>
      <color rgb="FF0000FF"/>
      <name val="Arial"/>
      <family val="2"/>
    </font>
    <font>
      <sz val="9"/>
      <name val="Arial"/>
      <family val="2"/>
    </font>
    <font>
      <b/>
      <sz val="10"/>
      <color rgb="FF0000FF"/>
      <name val="Arial"/>
      <family val="2"/>
    </font>
    <font>
      <sz val="10"/>
      <name val="Arial"/>
    </font>
    <font>
      <sz val="11"/>
      <color theme="1"/>
      <name val="Arial"/>
      <family val="2"/>
    </font>
    <font>
      <b/>
      <sz val="11"/>
      <color theme="1"/>
      <name val="Arial"/>
      <family val="2"/>
    </font>
    <font>
      <b/>
      <sz val="16"/>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9" fontId="14" fillId="0" borderId="0" applyFont="0" applyFill="0" applyBorder="0" applyAlignment="0" applyProtection="0"/>
    <xf numFmtId="0" fontId="3" fillId="0" borderId="0"/>
  </cellStyleXfs>
  <cellXfs count="118">
    <xf numFmtId="0" fontId="0" fillId="0" borderId="0" xfId="0"/>
    <xf numFmtId="0" fontId="3" fillId="0" borderId="0" xfId="0" applyFont="1" applyProtection="1">
      <protection locked="0"/>
    </xf>
    <xf numFmtId="0" fontId="4" fillId="0" borderId="1" xfId="0" applyFont="1" applyBorder="1" applyAlignment="1" applyProtection="1">
      <alignment horizontal="center" vertical="center"/>
    </xf>
    <xf numFmtId="0" fontId="3" fillId="0" borderId="0" xfId="0" applyFont="1" applyAlignment="1" applyProtection="1">
      <alignment horizontal="center" vertical="center"/>
      <protection locked="0"/>
    </xf>
    <xf numFmtId="164" fontId="5" fillId="0" borderId="1" xfId="0" applyNumberFormat="1" applyFont="1" applyBorder="1" applyAlignment="1" applyProtection="1">
      <alignment horizontal="center" vertical="top" wrapText="1"/>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protection locked="0"/>
    </xf>
    <xf numFmtId="0" fontId="2" fillId="0" borderId="0" xfId="0" applyFont="1" applyProtection="1">
      <protection locked="0"/>
    </xf>
    <xf numFmtId="164" fontId="5" fillId="0" borderId="5" xfId="0" applyNumberFormat="1" applyFont="1" applyBorder="1" applyAlignment="1" applyProtection="1">
      <alignment horizontal="center" vertical="top" wrapText="1"/>
    </xf>
    <xf numFmtId="0" fontId="6" fillId="0" borderId="5" xfId="0" applyFont="1" applyFill="1" applyBorder="1" applyAlignment="1" applyProtection="1">
      <alignment horizontal="center"/>
    </xf>
    <xf numFmtId="0" fontId="6"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top" wrapText="1"/>
    </xf>
    <xf numFmtId="0" fontId="6" fillId="0" borderId="5" xfId="0" applyFont="1" applyBorder="1" applyAlignment="1" applyProtection="1">
      <alignment horizontal="center" vertical="center"/>
    </xf>
    <xf numFmtId="0" fontId="5" fillId="0" borderId="1" xfId="0" applyFont="1" applyBorder="1" applyAlignment="1" applyProtection="1">
      <alignment horizontal="center" vertical="top" wrapText="1"/>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3" fillId="0" borderId="0" xfId="0" applyFont="1" applyAlignment="1" applyProtection="1">
      <alignment horizontal="center" vertical="top"/>
      <protection locked="0"/>
    </xf>
    <xf numFmtId="0" fontId="6" fillId="2"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center"/>
    </xf>
    <xf numFmtId="0" fontId="2" fillId="0" borderId="0" xfId="0" applyFont="1" applyFill="1" applyProtection="1">
      <protection locked="0"/>
    </xf>
    <xf numFmtId="0" fontId="3" fillId="0" borderId="0" xfId="0" applyFont="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2" fontId="12" fillId="0" borderId="1" xfId="0" applyNumberFormat="1" applyFont="1" applyBorder="1" applyAlignment="1" applyProtection="1">
      <alignment horizontal="center" vertical="top" wrapText="1"/>
    </xf>
    <xf numFmtId="0" fontId="4" fillId="0" borderId="1" xfId="0" applyFont="1" applyBorder="1" applyAlignment="1" applyProtection="1">
      <alignment horizontal="center" vertical="center" wrapText="1"/>
    </xf>
    <xf numFmtId="0" fontId="3" fillId="0" borderId="6" xfId="0" applyFont="1" applyBorder="1" applyAlignment="1">
      <alignment horizontal="center" vertical="center" wrapText="1"/>
    </xf>
    <xf numFmtId="0" fontId="10" fillId="0" borderId="8"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3" fillId="0" borderId="0" xfId="0" applyFont="1" applyAlignment="1">
      <alignment horizontal="center" vertical="center"/>
    </xf>
    <xf numFmtId="0" fontId="10" fillId="4" borderId="1" xfId="0" applyFont="1" applyFill="1" applyBorder="1" applyAlignment="1" applyProtection="1">
      <alignment horizontal="center"/>
    </xf>
    <xf numFmtId="0" fontId="9" fillId="4" borderId="1" xfId="0" applyFont="1" applyFill="1" applyBorder="1" applyAlignment="1" applyProtection="1">
      <alignment horizontal="center"/>
      <protection locked="0"/>
    </xf>
    <xf numFmtId="0" fontId="9" fillId="4" borderId="3" xfId="0" applyFont="1" applyFill="1" applyBorder="1" applyAlignment="1" applyProtection="1">
      <alignment horizontal="center" wrapText="1"/>
      <protection locked="0"/>
    </xf>
    <xf numFmtId="0" fontId="3" fillId="4" borderId="0" xfId="0" applyFont="1" applyFill="1" applyAlignment="1">
      <alignment horizontal="center"/>
    </xf>
    <xf numFmtId="0" fontId="6" fillId="3" borderId="1" xfId="0" applyFont="1" applyFill="1" applyBorder="1" applyAlignment="1" applyProtection="1">
      <alignment horizontal="center" vertical="center"/>
      <protection locked="0"/>
    </xf>
    <xf numFmtId="0" fontId="4" fillId="0" borderId="3" xfId="2" applyFont="1" applyBorder="1" applyAlignment="1" applyProtection="1">
      <alignment horizontal="left" vertical="center" wrapText="1"/>
    </xf>
    <xf numFmtId="0" fontId="4" fillId="0" borderId="1" xfId="0" applyFont="1" applyFill="1" applyBorder="1" applyAlignment="1" applyProtection="1">
      <alignment vertical="top"/>
      <protection locked="0"/>
    </xf>
    <xf numFmtId="165" fontId="2" fillId="0" borderId="1" xfId="0" applyNumberFormat="1" applyFont="1" applyBorder="1" applyProtection="1">
      <protection locked="0"/>
    </xf>
    <xf numFmtId="165" fontId="15" fillId="4" borderId="1" xfId="0" applyNumberFormat="1" applyFont="1" applyFill="1" applyBorder="1" applyAlignment="1" applyProtection="1">
      <alignment vertical="center"/>
    </xf>
    <xf numFmtId="165" fontId="15" fillId="0" borderId="1" xfId="0" applyNumberFormat="1" applyFont="1" applyBorder="1" applyAlignment="1" applyProtection="1">
      <alignment vertical="center"/>
    </xf>
    <xf numFmtId="0" fontId="5" fillId="5" borderId="1" xfId="0" applyFont="1" applyFill="1" applyBorder="1" applyAlignment="1" applyProtection="1">
      <alignment vertical="center"/>
      <protection locked="0"/>
    </xf>
    <xf numFmtId="9" fontId="15" fillId="4" borderId="1" xfId="1" applyFont="1" applyFill="1" applyBorder="1" applyAlignment="1" applyProtection="1">
      <alignment horizontal="center" vertical="center"/>
      <protection locked="0"/>
    </xf>
    <xf numFmtId="0" fontId="2" fillId="3" borderId="1" xfId="0" applyFont="1" applyFill="1" applyBorder="1" applyProtection="1">
      <protection locked="0"/>
    </xf>
    <xf numFmtId="165" fontId="16" fillId="5" borderId="1" xfId="0" applyNumberFormat="1" applyFont="1" applyFill="1" applyBorder="1" applyAlignment="1" applyProtection="1">
      <alignment horizontal="center" vertical="center"/>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5" fillId="0" borderId="1" xfId="0" applyFont="1" applyBorder="1" applyAlignment="1" applyProtection="1">
      <alignment horizontal="left" vertical="top" wrapText="1"/>
    </xf>
    <xf numFmtId="0" fontId="1" fillId="0" borderId="1" xfId="0" applyFont="1" applyBorder="1" applyAlignment="1" applyProtection="1">
      <alignment horizontal="center" vertical="center"/>
      <protection locked="0"/>
    </xf>
    <xf numFmtId="0" fontId="4" fillId="0" borderId="2"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17" fillId="4" borderId="1" xfId="0" applyFont="1" applyFill="1" applyBorder="1" applyAlignment="1" applyProtection="1">
      <alignment horizontal="center" vertical="top" wrapText="1"/>
      <protection locked="0"/>
    </xf>
    <xf numFmtId="0" fontId="4" fillId="3" borderId="1" xfId="0" applyFont="1" applyFill="1" applyBorder="1" applyAlignment="1" applyProtection="1">
      <alignment horizontal="left" vertical="top" wrapText="1"/>
      <protection locked="0"/>
    </xf>
    <xf numFmtId="0" fontId="4" fillId="0" borderId="1" xfId="0" applyFont="1" applyBorder="1" applyAlignment="1" applyProtection="1">
      <alignment horizontal="center" vertical="center" wrapText="1"/>
    </xf>
    <xf numFmtId="0" fontId="6" fillId="5" borderId="2"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2" fontId="6" fillId="0" borderId="1" xfId="0" applyNumberFormat="1" applyFont="1" applyBorder="1" applyAlignment="1" applyProtection="1">
      <alignment horizontal="justify" vertical="top" wrapText="1"/>
    </xf>
    <xf numFmtId="0" fontId="4" fillId="0" borderId="2" xfId="2" applyFont="1" applyBorder="1" applyAlignment="1" applyProtection="1">
      <alignment horizontal="center" vertical="center" wrapText="1"/>
    </xf>
    <xf numFmtId="0" fontId="4" fillId="0" borderId="3" xfId="2" applyFont="1" applyBorder="1" applyAlignment="1" applyProtection="1">
      <alignment horizontal="center" vertical="center" wrapText="1"/>
    </xf>
    <xf numFmtId="0" fontId="5" fillId="0" borderId="2" xfId="0" applyFont="1" applyBorder="1" applyAlignment="1" applyProtection="1">
      <alignment horizontal="left" vertical="top" wrapText="1"/>
    </xf>
    <xf numFmtId="0" fontId="5" fillId="0" borderId="3" xfId="0" applyFont="1" applyBorder="1" applyAlignment="1" applyProtection="1">
      <alignment horizontal="left" vertical="top" wrapText="1"/>
    </xf>
    <xf numFmtId="2" fontId="5" fillId="0" borderId="1" xfId="0" applyNumberFormat="1" applyFont="1" applyBorder="1" applyAlignment="1" applyProtection="1">
      <alignment horizontal="left" vertical="top" wrapText="1"/>
    </xf>
    <xf numFmtId="2" fontId="6" fillId="0" borderId="2" xfId="0" applyNumberFormat="1" applyFont="1" applyBorder="1" applyAlignment="1" applyProtection="1">
      <alignment horizontal="left" vertical="top" wrapText="1"/>
    </xf>
    <xf numFmtId="2" fontId="6" fillId="0" borderId="3" xfId="0" applyNumberFormat="1" applyFont="1" applyBorder="1" applyAlignment="1" applyProtection="1">
      <alignment horizontal="left" vertical="top" wrapText="1"/>
    </xf>
    <xf numFmtId="2" fontId="6" fillId="0" borderId="2" xfId="0" applyNumberFormat="1" applyFont="1" applyFill="1" applyBorder="1" applyAlignment="1" applyProtection="1">
      <alignment horizontal="justify" vertical="top" wrapText="1"/>
    </xf>
    <xf numFmtId="2" fontId="6" fillId="0" borderId="3" xfId="0" applyNumberFormat="1" applyFont="1" applyFill="1" applyBorder="1" applyAlignment="1" applyProtection="1">
      <alignment horizontal="justify" vertical="top" wrapText="1"/>
    </xf>
    <xf numFmtId="0" fontId="10" fillId="0" borderId="1" xfId="0" applyFont="1" applyBorder="1" applyAlignment="1" applyProtection="1">
      <alignment horizontal="left" vertical="top" wrapText="1"/>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3" borderId="9"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7"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2" fontId="6" fillId="0" borderId="2" xfId="0" applyNumberFormat="1" applyFont="1" applyBorder="1" applyAlignment="1" applyProtection="1">
      <alignment horizontal="justify" vertical="top" wrapText="1"/>
    </xf>
    <xf numFmtId="2" fontId="6" fillId="0" borderId="3" xfId="0" applyNumberFormat="1" applyFont="1" applyBorder="1" applyAlignment="1" applyProtection="1">
      <alignment horizontal="justify" vertical="top" wrapText="1"/>
    </xf>
    <xf numFmtId="2" fontId="6" fillId="0" borderId="1" xfId="0" applyNumberFormat="1" applyFont="1" applyBorder="1" applyAlignment="1" applyProtection="1">
      <alignment horizontal="left" vertical="top"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2" fontId="12" fillId="0" borderId="1" xfId="0" applyNumberFormat="1" applyFont="1" applyBorder="1" applyAlignment="1" applyProtection="1">
      <alignment horizontal="left" vertical="top" wrapText="1"/>
    </xf>
    <xf numFmtId="0" fontId="10" fillId="3" borderId="1" xfId="0" applyFont="1" applyFill="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protection locked="0"/>
    </xf>
    <xf numFmtId="2" fontId="6" fillId="0" borderId="6" xfId="0" applyNumberFormat="1" applyFont="1" applyBorder="1" applyAlignment="1" applyProtection="1">
      <alignment horizontal="justify" vertical="top" wrapText="1"/>
    </xf>
    <xf numFmtId="2" fontId="6" fillId="0" borderId="7" xfId="0" applyNumberFormat="1" applyFont="1" applyBorder="1" applyAlignment="1" applyProtection="1">
      <alignment horizontal="justify" vertical="top" wrapText="1"/>
    </xf>
    <xf numFmtId="2" fontId="6" fillId="0" borderId="4" xfId="0" applyNumberFormat="1" applyFont="1" applyBorder="1" applyAlignment="1" applyProtection="1">
      <alignment horizontal="justify" vertical="top" wrapText="1"/>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cellXfs>
  <cellStyles count="3">
    <cellStyle name="Normal" xfId="0" builtinId="0"/>
    <cellStyle name="Normal 2" xfId="2" xr:uid="{ECB464C3-742C-4F74-B09B-A8AC9C2F5E3E}"/>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6"/>
  <sheetViews>
    <sheetView tabSelected="1" topLeftCell="A4" zoomScale="55" zoomScaleNormal="55" zoomScaleSheetLayoutView="85" workbookViewId="0">
      <selection activeCell="B9" sqref="B9:C9"/>
    </sheetView>
  </sheetViews>
  <sheetFormatPr defaultColWidth="9.140625" defaultRowHeight="12.75" x14ac:dyDescent="0.2"/>
  <cols>
    <col min="1" max="1" width="11" style="14" customWidth="1"/>
    <col min="2" max="2" width="56.42578125" style="1" customWidth="1"/>
    <col min="3" max="3" width="53.85546875" style="1" customWidth="1"/>
    <col min="4" max="4" width="15.42578125" style="15" customWidth="1"/>
    <col min="5" max="5" width="9.42578125" style="15" customWidth="1"/>
    <col min="6" max="6" width="13.5703125" style="15" customWidth="1"/>
    <col min="7" max="7" width="25.7109375" style="15" customWidth="1"/>
    <col min="8" max="8" width="22.5703125" style="1" customWidth="1"/>
    <col min="9" max="9" width="15.42578125" style="1" customWidth="1"/>
    <col min="10" max="10" width="10.140625" style="1" customWidth="1"/>
    <col min="11" max="11" width="11.42578125" style="1" customWidth="1"/>
    <col min="12" max="12" width="11.28515625" style="1" customWidth="1"/>
    <col min="13" max="13" width="15.5703125" style="1" customWidth="1"/>
    <col min="14" max="16384" width="9.140625" style="1"/>
  </cols>
  <sheetData>
    <row r="1" spans="1:13" ht="15" customHeight="1" x14ac:dyDescent="0.2">
      <c r="A1" s="58" t="s">
        <v>110</v>
      </c>
      <c r="B1" s="58"/>
      <c r="C1" s="58"/>
      <c r="D1" s="58"/>
      <c r="E1" s="58"/>
      <c r="F1" s="58"/>
      <c r="G1" s="58"/>
      <c r="H1" s="58"/>
      <c r="I1" s="58"/>
      <c r="J1" s="58"/>
      <c r="K1" s="58"/>
      <c r="L1" s="58"/>
      <c r="M1" s="58"/>
    </row>
    <row r="2" spans="1:13" ht="15" customHeight="1" x14ac:dyDescent="0.2">
      <c r="A2" s="58"/>
      <c r="B2" s="58"/>
      <c r="C2" s="58"/>
      <c r="D2" s="58"/>
      <c r="E2" s="58"/>
      <c r="F2" s="58"/>
      <c r="G2" s="58"/>
      <c r="H2" s="58"/>
      <c r="I2" s="58"/>
      <c r="J2" s="58"/>
      <c r="K2" s="58"/>
      <c r="L2" s="58"/>
      <c r="M2" s="58"/>
    </row>
    <row r="3" spans="1:13" ht="15" customHeight="1" x14ac:dyDescent="0.2">
      <c r="A3" s="58"/>
      <c r="B3" s="58"/>
      <c r="C3" s="58"/>
      <c r="D3" s="58"/>
      <c r="E3" s="58"/>
      <c r="F3" s="58"/>
      <c r="G3" s="58"/>
      <c r="H3" s="58"/>
      <c r="I3" s="58"/>
      <c r="J3" s="58"/>
      <c r="K3" s="58"/>
      <c r="L3" s="58"/>
      <c r="M3" s="58"/>
    </row>
    <row r="4" spans="1:13" ht="39" customHeight="1" x14ac:dyDescent="0.2">
      <c r="A4" s="59" t="s">
        <v>88</v>
      </c>
      <c r="B4" s="60"/>
      <c r="C4" s="61"/>
      <c r="D4" s="62" t="s">
        <v>97</v>
      </c>
      <c r="E4" s="62"/>
      <c r="F4" s="62"/>
      <c r="G4" s="62"/>
      <c r="H4" s="62"/>
      <c r="I4" s="62"/>
      <c r="J4" s="62"/>
      <c r="K4" s="62"/>
      <c r="L4" s="62"/>
      <c r="M4" s="62"/>
    </row>
    <row r="5" spans="1:13" ht="22.5" customHeight="1" x14ac:dyDescent="0.2">
      <c r="A5" s="59" t="s">
        <v>89</v>
      </c>
      <c r="B5" s="60"/>
      <c r="C5" s="61"/>
      <c r="D5" s="63" t="s">
        <v>111</v>
      </c>
      <c r="E5" s="63"/>
      <c r="F5" s="63"/>
      <c r="G5" s="63"/>
      <c r="H5" s="63"/>
      <c r="I5" s="63"/>
      <c r="J5" s="63"/>
      <c r="K5" s="63"/>
      <c r="L5" s="63"/>
      <c r="M5" s="63"/>
    </row>
    <row r="6" spans="1:13" ht="22.5" customHeight="1" x14ac:dyDescent="0.2">
      <c r="A6" s="59" t="s">
        <v>90</v>
      </c>
      <c r="B6" s="60"/>
      <c r="C6" s="61"/>
      <c r="D6" s="63"/>
      <c r="E6" s="63"/>
      <c r="F6" s="63"/>
      <c r="G6" s="63"/>
      <c r="H6" s="63"/>
      <c r="I6" s="63"/>
      <c r="J6" s="63"/>
      <c r="K6" s="63"/>
      <c r="L6" s="63"/>
      <c r="M6" s="63"/>
    </row>
    <row r="7" spans="1:13" ht="22.5" customHeight="1" x14ac:dyDescent="0.2">
      <c r="A7" s="46"/>
      <c r="B7" s="69" t="s">
        <v>98</v>
      </c>
      <c r="C7" s="70"/>
      <c r="D7" s="47"/>
      <c r="E7" s="47"/>
      <c r="F7" s="64" t="s">
        <v>99</v>
      </c>
      <c r="G7" s="64"/>
      <c r="H7" s="64"/>
      <c r="I7" s="64" t="s">
        <v>100</v>
      </c>
      <c r="J7" s="64"/>
      <c r="K7" s="64"/>
      <c r="L7" s="64"/>
      <c r="M7" s="33"/>
    </row>
    <row r="8" spans="1:13" s="3" customFormat="1" ht="45.75" customHeight="1" x14ac:dyDescent="0.2">
      <c r="A8" s="33" t="s">
        <v>0</v>
      </c>
      <c r="B8" s="64" t="s">
        <v>1</v>
      </c>
      <c r="C8" s="64"/>
      <c r="D8" s="33" t="s">
        <v>2</v>
      </c>
      <c r="E8" s="33" t="s">
        <v>3</v>
      </c>
      <c r="F8" s="33" t="s">
        <v>101</v>
      </c>
      <c r="G8" s="33" t="s">
        <v>102</v>
      </c>
      <c r="H8" s="33" t="s">
        <v>103</v>
      </c>
      <c r="I8" s="33" t="s">
        <v>104</v>
      </c>
      <c r="J8" s="33" t="s">
        <v>105</v>
      </c>
      <c r="K8" s="33" t="s">
        <v>106</v>
      </c>
      <c r="L8" s="33" t="s">
        <v>107</v>
      </c>
      <c r="M8" s="33" t="s">
        <v>108</v>
      </c>
    </row>
    <row r="9" spans="1:13" s="7" customFormat="1" ht="176.25" customHeight="1" x14ac:dyDescent="0.2">
      <c r="A9" s="4">
        <v>1</v>
      </c>
      <c r="B9" s="68" t="s">
        <v>82</v>
      </c>
      <c r="C9" s="68"/>
      <c r="D9" s="5" t="s">
        <v>5</v>
      </c>
      <c r="E9" s="5">
        <v>1</v>
      </c>
      <c r="F9" s="65"/>
      <c r="G9" s="66"/>
      <c r="H9" s="66"/>
      <c r="I9" s="66"/>
      <c r="J9" s="66"/>
      <c r="K9" s="66"/>
      <c r="L9" s="67"/>
      <c r="M9" s="48">
        <f>SUM(M11:M16)</f>
        <v>0</v>
      </c>
    </row>
    <row r="10" spans="1:13" s="7" customFormat="1" ht="18" customHeight="1" x14ac:dyDescent="0.2">
      <c r="A10" s="8">
        <v>2</v>
      </c>
      <c r="B10" s="71" t="s">
        <v>6</v>
      </c>
      <c r="C10" s="72"/>
      <c r="D10" s="9"/>
      <c r="E10" s="9"/>
      <c r="F10" s="9"/>
      <c r="G10" s="10"/>
    </row>
    <row r="11" spans="1:13" s="7" customFormat="1" ht="122.25" customHeight="1" x14ac:dyDescent="0.2">
      <c r="A11" s="11">
        <v>2.1</v>
      </c>
      <c r="B11" s="68" t="s">
        <v>79</v>
      </c>
      <c r="C11" s="68"/>
      <c r="D11" s="22" t="s">
        <v>21</v>
      </c>
      <c r="E11" s="12">
        <v>1</v>
      </c>
      <c r="F11" s="49">
        <f>'Elevator-Annx-I'!F9</f>
        <v>0</v>
      </c>
      <c r="G11" s="52"/>
      <c r="H11" s="50">
        <f>F11*G11</f>
        <v>0</v>
      </c>
      <c r="I11" s="54" t="s">
        <v>109</v>
      </c>
      <c r="J11" s="54" t="str">
        <f>I11</f>
        <v>NA</v>
      </c>
      <c r="K11" s="52"/>
      <c r="L11" s="50">
        <f>(F11+H11)*K11</f>
        <v>0</v>
      </c>
      <c r="M11" s="50">
        <f>+F11+H11+L11</f>
        <v>0</v>
      </c>
    </row>
    <row r="12" spans="1:13" s="7" customFormat="1" ht="120.75" customHeight="1" x14ac:dyDescent="0.2">
      <c r="A12" s="11">
        <v>2.2000000000000002</v>
      </c>
      <c r="B12" s="68" t="s">
        <v>78</v>
      </c>
      <c r="C12" s="68"/>
      <c r="D12" s="22" t="s">
        <v>21</v>
      </c>
      <c r="E12" s="23">
        <v>1</v>
      </c>
      <c r="F12" s="49">
        <f>'Elevator-Annx-I'!F16</f>
        <v>0</v>
      </c>
      <c r="G12" s="53"/>
      <c r="H12" s="50">
        <f t="shared" ref="H12" si="0">F12*G12</f>
        <v>0</v>
      </c>
      <c r="I12" s="55" t="s">
        <v>109</v>
      </c>
      <c r="J12" s="56"/>
      <c r="K12" s="53"/>
      <c r="L12" s="50">
        <f>(F12+H12)*K12</f>
        <v>0</v>
      </c>
      <c r="M12" s="50">
        <f>+F12+H12+L12</f>
        <v>0</v>
      </c>
    </row>
    <row r="13" spans="1:13" s="7" customFormat="1" ht="108.75" customHeight="1" x14ac:dyDescent="0.2">
      <c r="A13" s="11">
        <v>2.2999999999999998</v>
      </c>
      <c r="B13" s="68" t="s">
        <v>86</v>
      </c>
      <c r="C13" s="68"/>
      <c r="D13" s="5" t="s">
        <v>21</v>
      </c>
      <c r="E13" s="12">
        <v>1</v>
      </c>
      <c r="F13" s="51" t="s">
        <v>109</v>
      </c>
      <c r="G13" s="51" t="s">
        <v>109</v>
      </c>
      <c r="H13" s="51" t="s">
        <v>109</v>
      </c>
      <c r="I13" s="49"/>
      <c r="J13" s="50">
        <f>+I13*E13</f>
        <v>0</v>
      </c>
      <c r="K13" s="52"/>
      <c r="L13" s="50">
        <f>(I13)*K13</f>
        <v>0</v>
      </c>
      <c r="M13" s="50">
        <f>+L13+J13</f>
        <v>0</v>
      </c>
    </row>
    <row r="14" spans="1:13" s="7" customFormat="1" ht="120" customHeight="1" x14ac:dyDescent="0.2">
      <c r="A14" s="11">
        <v>2.4</v>
      </c>
      <c r="B14" s="68" t="s">
        <v>83</v>
      </c>
      <c r="C14" s="68"/>
      <c r="D14" s="22" t="s">
        <v>21</v>
      </c>
      <c r="E14" s="23">
        <v>1</v>
      </c>
      <c r="F14" s="51" t="s">
        <v>109</v>
      </c>
      <c r="G14" s="51" t="s">
        <v>109</v>
      </c>
      <c r="H14" s="51" t="s">
        <v>109</v>
      </c>
      <c r="I14" s="49"/>
      <c r="J14" s="50">
        <f>+I14*E14</f>
        <v>0</v>
      </c>
      <c r="K14" s="52"/>
      <c r="L14" s="50">
        <f>(I14)*K14</f>
        <v>0</v>
      </c>
      <c r="M14" s="50">
        <f>+L14+J14</f>
        <v>0</v>
      </c>
    </row>
    <row r="15" spans="1:13" s="7" customFormat="1" ht="87.75" customHeight="1" x14ac:dyDescent="0.2">
      <c r="A15" s="11">
        <v>2.5</v>
      </c>
      <c r="B15" s="68" t="s">
        <v>84</v>
      </c>
      <c r="C15" s="68"/>
      <c r="D15" s="22" t="s">
        <v>11</v>
      </c>
      <c r="E15" s="23">
        <v>1</v>
      </c>
      <c r="F15" s="49">
        <f>'Elevator-Annx-IIA'!F38</f>
        <v>0</v>
      </c>
      <c r="G15" s="52"/>
      <c r="H15" s="50">
        <f>F15*G15</f>
        <v>0</v>
      </c>
      <c r="I15" s="54" t="s">
        <v>109</v>
      </c>
      <c r="J15" s="54" t="str">
        <f>I15</f>
        <v>NA</v>
      </c>
      <c r="K15" s="52"/>
      <c r="L15" s="50">
        <f>(F15+H15)*K15</f>
        <v>0</v>
      </c>
      <c r="M15" s="50">
        <f>+F15+H15+L15</f>
        <v>0</v>
      </c>
    </row>
    <row r="16" spans="1:13" s="7" customFormat="1" ht="80.25" customHeight="1" x14ac:dyDescent="0.2">
      <c r="A16" s="11">
        <v>2.6</v>
      </c>
      <c r="B16" s="68" t="s">
        <v>85</v>
      </c>
      <c r="C16" s="68"/>
      <c r="D16" s="22" t="s">
        <v>11</v>
      </c>
      <c r="E16" s="23">
        <v>1</v>
      </c>
      <c r="F16" s="49">
        <f>'Elevator-Annx-IIB'!F38</f>
        <v>0</v>
      </c>
      <c r="G16" s="53"/>
      <c r="H16" s="50">
        <f t="shared" ref="H16" si="1">F16*G16</f>
        <v>0</v>
      </c>
      <c r="I16" s="55" t="s">
        <v>109</v>
      </c>
      <c r="J16" s="56"/>
      <c r="K16" s="53"/>
      <c r="L16" s="50">
        <f t="shared" ref="L16" si="2">(F16+H16)*K16</f>
        <v>0</v>
      </c>
      <c r="M16" s="50">
        <f>+F16+H16+L16</f>
        <v>0</v>
      </c>
    </row>
    <row r="17" spans="1:13" s="7" customFormat="1" ht="73.5" customHeight="1" x14ac:dyDescent="0.2">
      <c r="A17" s="57" t="s">
        <v>95</v>
      </c>
      <c r="B17" s="57"/>
      <c r="C17" s="57"/>
      <c r="D17" s="57"/>
      <c r="E17" s="57"/>
      <c r="F17" s="57"/>
      <c r="G17" s="57"/>
      <c r="H17" s="57"/>
      <c r="I17" s="57"/>
      <c r="J17" s="57"/>
      <c r="K17" s="57"/>
      <c r="L17" s="57"/>
      <c r="M17" s="57"/>
    </row>
    <row r="21" spans="1:13" ht="23.25" customHeight="1" x14ac:dyDescent="0.2"/>
    <row r="22" spans="1:13" ht="109.5" customHeight="1" x14ac:dyDescent="0.2"/>
    <row r="23" spans="1:13" ht="72.75" customHeight="1" x14ac:dyDescent="0.2"/>
    <row r="24" spans="1:13" ht="30" customHeight="1" x14ac:dyDescent="0.2"/>
    <row r="25" spans="1:13" ht="30" customHeight="1" x14ac:dyDescent="0.2"/>
    <row r="26" spans="1:13" ht="30" customHeight="1" x14ac:dyDescent="0.2">
      <c r="G26" s="16"/>
    </row>
    <row r="27" spans="1:13" ht="30" customHeight="1" x14ac:dyDescent="0.2">
      <c r="G27" s="16"/>
    </row>
    <row r="28" spans="1:13" ht="30" customHeight="1" x14ac:dyDescent="0.2">
      <c r="G28" s="16"/>
    </row>
    <row r="29" spans="1:13" ht="30" customHeight="1" x14ac:dyDescent="0.2">
      <c r="G29" s="16"/>
    </row>
    <row r="30" spans="1:13" ht="30" customHeight="1" x14ac:dyDescent="0.2">
      <c r="G30" s="16"/>
    </row>
    <row r="31" spans="1:13" ht="30" customHeight="1" x14ac:dyDescent="0.2">
      <c r="G31" s="16"/>
    </row>
    <row r="32" spans="1:13" ht="30" customHeight="1" x14ac:dyDescent="0.2">
      <c r="G32" s="16"/>
    </row>
    <row r="33" spans="7:7" ht="30.75" customHeight="1" x14ac:dyDescent="0.2">
      <c r="G33" s="16"/>
    </row>
    <row r="34" spans="7:7" ht="30" customHeight="1" x14ac:dyDescent="0.2">
      <c r="G34" s="16"/>
    </row>
    <row r="35" spans="7:7" ht="30" customHeight="1" x14ac:dyDescent="0.2">
      <c r="G35" s="16"/>
    </row>
    <row r="36" spans="7:7" ht="77.25" customHeight="1" x14ac:dyDescent="0.2">
      <c r="G36" s="16"/>
    </row>
    <row r="37" spans="7:7" ht="30" customHeight="1" x14ac:dyDescent="0.2"/>
    <row r="38" spans="7:7" ht="22.5" customHeight="1" x14ac:dyDescent="0.2">
      <c r="G38" s="3"/>
    </row>
    <row r="42" spans="7:7" ht="27.75" customHeight="1" x14ac:dyDescent="0.2"/>
    <row r="46" spans="7:7" ht="15" customHeight="1" x14ac:dyDescent="0.2"/>
    <row r="47" spans="7:7" ht="20.25" customHeight="1" x14ac:dyDescent="0.2"/>
    <row r="48" spans="7:7" ht="33.7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sheetData>
  <mergeCells count="25">
    <mergeCell ref="B8:C8"/>
    <mergeCell ref="B7:C7"/>
    <mergeCell ref="B16:C16"/>
    <mergeCell ref="B14:C14"/>
    <mergeCell ref="B15:C15"/>
    <mergeCell ref="B9:C9"/>
    <mergeCell ref="B10:C10"/>
    <mergeCell ref="B11:C11"/>
    <mergeCell ref="B12:C12"/>
    <mergeCell ref="I15:J15"/>
    <mergeCell ref="I16:J16"/>
    <mergeCell ref="A17:M17"/>
    <mergeCell ref="A1:M3"/>
    <mergeCell ref="A4:C4"/>
    <mergeCell ref="A5:C5"/>
    <mergeCell ref="A6:C6"/>
    <mergeCell ref="D4:M4"/>
    <mergeCell ref="D5:M6"/>
    <mergeCell ref="F7:H7"/>
    <mergeCell ref="I7:J7"/>
    <mergeCell ref="K7:L7"/>
    <mergeCell ref="F9:L9"/>
    <mergeCell ref="I11:J11"/>
    <mergeCell ref="I12:J12"/>
    <mergeCell ref="B13:C13"/>
  </mergeCells>
  <conditionalFormatting sqref="G11">
    <cfRule type="containsBlanks" dxfId="9" priority="7">
      <formula>LEN(TRIM(G11))=0</formula>
    </cfRule>
  </conditionalFormatting>
  <conditionalFormatting sqref="F11">
    <cfRule type="containsBlanks" dxfId="8" priority="6">
      <formula>LEN(TRIM(F11))=0</formula>
    </cfRule>
  </conditionalFormatting>
  <conditionalFormatting sqref="F12">
    <cfRule type="containsBlanks" dxfId="7" priority="5">
      <formula>LEN(TRIM(F12))=0</formula>
    </cfRule>
  </conditionalFormatting>
  <conditionalFormatting sqref="G15">
    <cfRule type="containsBlanks" dxfId="6" priority="2">
      <formula>LEN(TRIM(G15))=0</formula>
    </cfRule>
  </conditionalFormatting>
  <conditionalFormatting sqref="F15">
    <cfRule type="containsBlanks" dxfId="5" priority="1">
      <formula>LEN(TRIM(F15))=0</formula>
    </cfRule>
  </conditionalFormatting>
  <conditionalFormatting sqref="K13:K14">
    <cfRule type="containsBlanks" dxfId="4" priority="10">
      <formula>LEN(TRIM(K13))=0</formula>
    </cfRule>
  </conditionalFormatting>
  <conditionalFormatting sqref="I13:I14">
    <cfRule type="containsBlanks" dxfId="3" priority="9">
      <formula>LEN(TRIM(I13))=0</formula>
    </cfRule>
  </conditionalFormatting>
  <conditionalFormatting sqref="K11">
    <cfRule type="containsBlanks" dxfId="2" priority="8">
      <formula>LEN(TRIM(K11))=0</formula>
    </cfRule>
  </conditionalFormatting>
  <conditionalFormatting sqref="F16">
    <cfRule type="containsBlanks" dxfId="1" priority="4">
      <formula>LEN(TRIM(F16))=0</formula>
    </cfRule>
  </conditionalFormatting>
  <conditionalFormatting sqref="K15">
    <cfRule type="containsBlanks" dxfId="0" priority="3">
      <formula>LEN(TRIM(K15))=0</formula>
    </cfRule>
  </conditionalFormatting>
  <dataValidations disablePrompts="1" count="1">
    <dataValidation type="decimal" allowBlank="1" showInputMessage="1" showErrorMessage="1" error="Input Numeric Value" sqref="G11 G15" xr:uid="{1A909FFD-FF76-4136-9474-80D99A0CD289}">
      <formula1>0.01</formula1>
      <formula2>10000</formula2>
    </dataValidation>
  </dataValidations>
  <pageMargins left="0.59" right="0.7" top="0.45" bottom="0.44" header="0.3" footer="0.3"/>
  <pageSetup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7C78E-E8A3-4665-AEB9-AE61B9F28073}">
  <dimension ref="A1:F55"/>
  <sheetViews>
    <sheetView view="pageBreakPreview" topLeftCell="A7" zoomScale="90" zoomScaleNormal="70" zoomScaleSheetLayoutView="90" workbookViewId="0">
      <selection activeCell="H10" sqref="H10"/>
    </sheetView>
  </sheetViews>
  <sheetFormatPr defaultColWidth="9.140625" defaultRowHeight="12.75" x14ac:dyDescent="0.2"/>
  <cols>
    <col min="1" max="1" width="11" style="14" customWidth="1"/>
    <col min="2" max="2" width="56.42578125" style="1" customWidth="1"/>
    <col min="3" max="3" width="56.5703125" style="1" customWidth="1"/>
    <col min="4" max="4" width="14.42578125" style="15" customWidth="1"/>
    <col min="5" max="5" width="12.42578125" style="15" customWidth="1"/>
    <col min="6" max="6" width="24" style="15" customWidth="1"/>
    <col min="7" max="16384" width="9.140625" style="1"/>
  </cols>
  <sheetData>
    <row r="1" spans="1:6" ht="12.75" customHeight="1" x14ac:dyDescent="0.2">
      <c r="A1" s="79" t="s">
        <v>96</v>
      </c>
      <c r="B1" s="80"/>
      <c r="C1" s="80"/>
      <c r="D1" s="80"/>
      <c r="E1" s="80"/>
      <c r="F1" s="80"/>
    </row>
    <row r="2" spans="1:6" x14ac:dyDescent="0.2">
      <c r="A2" s="81"/>
      <c r="B2" s="82"/>
      <c r="C2" s="82"/>
      <c r="D2" s="82"/>
      <c r="E2" s="82"/>
      <c r="F2" s="82"/>
    </row>
    <row r="3" spans="1:6" x14ac:dyDescent="0.2">
      <c r="A3" s="83"/>
      <c r="B3" s="84"/>
      <c r="C3" s="84"/>
      <c r="D3" s="84"/>
      <c r="E3" s="84"/>
      <c r="F3" s="84"/>
    </row>
    <row r="4" spans="1:6" ht="22.5" customHeight="1" x14ac:dyDescent="0.2">
      <c r="A4" s="78" t="s">
        <v>88</v>
      </c>
      <c r="B4" s="78"/>
      <c r="C4" s="85" t="s">
        <v>97</v>
      </c>
      <c r="D4" s="86"/>
      <c r="E4" s="86"/>
      <c r="F4" s="87"/>
    </row>
    <row r="5" spans="1:6" ht="22.5" customHeight="1" x14ac:dyDescent="0.2">
      <c r="A5" s="78" t="s">
        <v>89</v>
      </c>
      <c r="B5" s="78"/>
      <c r="C5" s="88"/>
      <c r="D5" s="89"/>
      <c r="E5" s="89"/>
      <c r="F5" s="90"/>
    </row>
    <row r="6" spans="1:6" ht="22.5" customHeight="1" x14ac:dyDescent="0.2">
      <c r="A6" s="78" t="s">
        <v>90</v>
      </c>
      <c r="B6" s="78"/>
      <c r="C6" s="91"/>
      <c r="D6" s="92"/>
      <c r="E6" s="92"/>
      <c r="F6" s="93"/>
    </row>
    <row r="7" spans="1:6" s="15" customFormat="1" ht="24" customHeight="1" x14ac:dyDescent="0.2">
      <c r="A7" s="35" t="s">
        <v>0</v>
      </c>
      <c r="B7" s="35" t="s">
        <v>1</v>
      </c>
      <c r="C7" s="36" t="s">
        <v>2</v>
      </c>
      <c r="D7" s="36" t="s">
        <v>3</v>
      </c>
      <c r="E7" s="36" t="s">
        <v>92</v>
      </c>
      <c r="F7" s="2" t="s">
        <v>4</v>
      </c>
    </row>
    <row r="8" spans="1:6" s="7" customFormat="1" ht="15" customHeight="1" x14ac:dyDescent="0.2">
      <c r="A8" s="4"/>
      <c r="B8" s="57" t="s">
        <v>7</v>
      </c>
      <c r="C8" s="57"/>
      <c r="D8" s="57"/>
      <c r="E8" s="57"/>
      <c r="F8" s="57"/>
    </row>
    <row r="9" spans="1:6" s="7" customFormat="1" ht="119.25" customHeight="1" x14ac:dyDescent="0.2">
      <c r="A9" s="13">
        <v>2.1</v>
      </c>
      <c r="B9" s="94" t="s">
        <v>80</v>
      </c>
      <c r="C9" s="95"/>
      <c r="D9" s="22" t="s">
        <v>5</v>
      </c>
      <c r="E9" s="22">
        <v>1</v>
      </c>
      <c r="F9" s="17">
        <f>SUM(F10:F13)</f>
        <v>0</v>
      </c>
    </row>
    <row r="10" spans="1:6" s="7" customFormat="1" ht="45.75" customHeight="1" x14ac:dyDescent="0.2">
      <c r="A10" s="13" t="s">
        <v>8</v>
      </c>
      <c r="B10" s="68" t="s">
        <v>9</v>
      </c>
      <c r="C10" s="68"/>
      <c r="D10" s="22" t="s">
        <v>5</v>
      </c>
      <c r="E10" s="22">
        <v>1</v>
      </c>
      <c r="F10" s="45">
        <v>0</v>
      </c>
    </row>
    <row r="11" spans="1:6" s="20" customFormat="1" ht="21" customHeight="1" x14ac:dyDescent="0.2">
      <c r="A11" s="18" t="s">
        <v>10</v>
      </c>
      <c r="B11" s="76" t="s">
        <v>22</v>
      </c>
      <c r="C11" s="77"/>
      <c r="D11" s="19" t="s">
        <v>11</v>
      </c>
      <c r="E11" s="22">
        <v>1</v>
      </c>
      <c r="F11" s="45">
        <v>0</v>
      </c>
    </row>
    <row r="12" spans="1:6" s="20" customFormat="1" ht="32.25" customHeight="1" x14ac:dyDescent="0.2">
      <c r="A12" s="18" t="s">
        <v>12</v>
      </c>
      <c r="B12" s="76" t="s">
        <v>23</v>
      </c>
      <c r="C12" s="77"/>
      <c r="D12" s="19" t="s">
        <v>5</v>
      </c>
      <c r="E12" s="22">
        <v>1</v>
      </c>
      <c r="F12" s="45">
        <v>0</v>
      </c>
    </row>
    <row r="13" spans="1:6" s="7" customFormat="1" ht="15.75" customHeight="1" x14ac:dyDescent="0.2">
      <c r="A13" s="13" t="s">
        <v>13</v>
      </c>
      <c r="B13" s="96" t="s">
        <v>24</v>
      </c>
      <c r="C13" s="96"/>
      <c r="D13" s="22" t="s">
        <v>11</v>
      </c>
      <c r="E13" s="22">
        <v>1</v>
      </c>
      <c r="F13" s="45">
        <v>0</v>
      </c>
    </row>
    <row r="14" spans="1:6" s="7" customFormat="1" ht="21.75" customHeight="1" x14ac:dyDescent="0.2">
      <c r="A14" s="13"/>
      <c r="B14" s="73" t="s">
        <v>14</v>
      </c>
      <c r="C14" s="73"/>
      <c r="D14" s="22"/>
      <c r="E14" s="22"/>
      <c r="F14" s="6"/>
    </row>
    <row r="15" spans="1:6" s="7" customFormat="1" ht="24" customHeight="1" x14ac:dyDescent="0.2">
      <c r="A15" s="4"/>
      <c r="B15" s="57" t="s">
        <v>15</v>
      </c>
      <c r="C15" s="57"/>
      <c r="D15" s="57"/>
      <c r="E15" s="57"/>
      <c r="F15" s="57"/>
    </row>
    <row r="16" spans="1:6" s="7" customFormat="1" ht="120.75" customHeight="1" x14ac:dyDescent="0.2">
      <c r="A16" s="13">
        <v>2.2000000000000002</v>
      </c>
      <c r="B16" s="68" t="s">
        <v>81</v>
      </c>
      <c r="C16" s="68"/>
      <c r="D16" s="22" t="s">
        <v>5</v>
      </c>
      <c r="E16" s="22">
        <v>1</v>
      </c>
      <c r="F16" s="17">
        <f>SUM(F17:F20)</f>
        <v>0</v>
      </c>
    </row>
    <row r="17" spans="1:6" s="7" customFormat="1" ht="48.75" customHeight="1" x14ac:dyDescent="0.2">
      <c r="A17" s="13" t="s">
        <v>16</v>
      </c>
      <c r="B17" s="68" t="s">
        <v>9</v>
      </c>
      <c r="C17" s="68"/>
      <c r="D17" s="22" t="s">
        <v>5</v>
      </c>
      <c r="E17" s="22">
        <v>1</v>
      </c>
      <c r="F17" s="45">
        <v>0</v>
      </c>
    </row>
    <row r="18" spans="1:6" s="20" customFormat="1" ht="18.75" customHeight="1" x14ac:dyDescent="0.2">
      <c r="A18" s="18" t="s">
        <v>17</v>
      </c>
      <c r="B18" s="76" t="s">
        <v>22</v>
      </c>
      <c r="C18" s="77"/>
      <c r="D18" s="19" t="s">
        <v>5</v>
      </c>
      <c r="E18" s="22">
        <v>1</v>
      </c>
      <c r="F18" s="45">
        <v>0</v>
      </c>
    </row>
    <row r="19" spans="1:6" s="20" customFormat="1" ht="33.75" customHeight="1" x14ac:dyDescent="0.2">
      <c r="A19" s="18" t="s">
        <v>18</v>
      </c>
      <c r="B19" s="76" t="s">
        <v>23</v>
      </c>
      <c r="C19" s="77"/>
      <c r="D19" s="19" t="s">
        <v>5</v>
      </c>
      <c r="E19" s="22">
        <v>1</v>
      </c>
      <c r="F19" s="45">
        <v>0</v>
      </c>
    </row>
    <row r="20" spans="1:6" s="7" customFormat="1" ht="15.75" customHeight="1" x14ac:dyDescent="0.2">
      <c r="A20" s="13" t="s">
        <v>19</v>
      </c>
      <c r="B20" s="74" t="s">
        <v>24</v>
      </c>
      <c r="C20" s="75"/>
      <c r="D20" s="22" t="s">
        <v>11</v>
      </c>
      <c r="E20" s="22">
        <v>1</v>
      </c>
      <c r="F20" s="45">
        <v>0</v>
      </c>
    </row>
    <row r="21" spans="1:6" s="7" customFormat="1" ht="21.75" customHeight="1" x14ac:dyDescent="0.2">
      <c r="A21" s="13"/>
      <c r="B21" s="73" t="s">
        <v>20</v>
      </c>
      <c r="C21" s="73"/>
      <c r="D21" s="22"/>
      <c r="E21" s="22"/>
      <c r="F21" s="6"/>
    </row>
    <row r="22" spans="1:6" s="7" customFormat="1" ht="63" customHeight="1" x14ac:dyDescent="0.2">
      <c r="A22" s="57" t="s">
        <v>94</v>
      </c>
      <c r="B22" s="57"/>
      <c r="C22" s="57"/>
      <c r="D22" s="57"/>
      <c r="E22" s="57"/>
      <c r="F22" s="57"/>
    </row>
    <row r="26" spans="1:6" ht="23.25" customHeight="1" x14ac:dyDescent="0.2"/>
    <row r="27" spans="1:6" ht="30" customHeight="1" x14ac:dyDescent="0.2">
      <c r="F27" s="16"/>
    </row>
    <row r="28" spans="1:6" ht="30" customHeight="1" x14ac:dyDescent="0.2">
      <c r="F28" s="16"/>
    </row>
    <row r="29" spans="1:6" ht="30" customHeight="1" x14ac:dyDescent="0.2">
      <c r="F29" s="16"/>
    </row>
    <row r="30" spans="1:6" ht="30" customHeight="1" x14ac:dyDescent="0.2">
      <c r="F30" s="16"/>
    </row>
    <row r="31" spans="1:6" ht="30" customHeight="1" x14ac:dyDescent="0.2">
      <c r="F31" s="16"/>
    </row>
    <row r="32" spans="1:6" ht="30.75" customHeight="1" x14ac:dyDescent="0.2">
      <c r="F32" s="16"/>
    </row>
    <row r="33" spans="2:6" ht="30" customHeight="1" x14ac:dyDescent="0.2">
      <c r="F33" s="16"/>
    </row>
    <row r="34" spans="2:6" ht="30" customHeight="1" x14ac:dyDescent="0.2">
      <c r="F34" s="16"/>
    </row>
    <row r="35" spans="2:6" ht="77.25" customHeight="1" x14ac:dyDescent="0.2">
      <c r="F35" s="16"/>
    </row>
    <row r="36" spans="2:6" ht="30" customHeight="1" x14ac:dyDescent="0.2"/>
    <row r="37" spans="2:6" ht="22.5" customHeight="1" x14ac:dyDescent="0.2">
      <c r="F37" s="3"/>
    </row>
    <row r="41" spans="2:6" ht="27.75" customHeight="1" x14ac:dyDescent="0.2"/>
    <row r="45" spans="2:6" s="14" customFormat="1" ht="15" customHeight="1" x14ac:dyDescent="0.2">
      <c r="B45" s="1"/>
      <c r="C45" s="1"/>
      <c r="D45" s="15"/>
      <c r="E45" s="15"/>
      <c r="F45" s="15"/>
    </row>
    <row r="46" spans="2:6" s="14" customFormat="1" ht="20.25" customHeight="1" x14ac:dyDescent="0.2">
      <c r="B46" s="1"/>
      <c r="C46" s="1"/>
      <c r="D46" s="15"/>
      <c r="E46" s="15"/>
      <c r="F46" s="15"/>
    </row>
    <row r="47" spans="2:6" s="14" customFormat="1" ht="33.75" customHeight="1" x14ac:dyDescent="0.2">
      <c r="B47" s="1"/>
      <c r="C47" s="1"/>
      <c r="D47" s="15"/>
      <c r="E47" s="15"/>
      <c r="F47" s="15"/>
    </row>
    <row r="48" spans="2:6" s="14" customFormat="1" ht="15" customHeight="1" x14ac:dyDescent="0.2">
      <c r="B48" s="1"/>
      <c r="C48" s="1"/>
      <c r="D48" s="15"/>
      <c r="E48" s="15"/>
      <c r="F48" s="15"/>
    </row>
    <row r="49" spans="2:6" s="14" customFormat="1" ht="15" customHeight="1" x14ac:dyDescent="0.2">
      <c r="B49" s="1"/>
      <c r="C49" s="1"/>
      <c r="D49" s="15"/>
      <c r="E49" s="15"/>
      <c r="F49" s="15"/>
    </row>
    <row r="50" spans="2:6" s="14" customFormat="1" ht="15" customHeight="1" x14ac:dyDescent="0.2">
      <c r="B50" s="1"/>
      <c r="C50" s="1"/>
      <c r="D50" s="15"/>
      <c r="E50" s="15"/>
      <c r="F50" s="15"/>
    </row>
    <row r="51" spans="2:6" s="14" customFormat="1" ht="15" customHeight="1" x14ac:dyDescent="0.2">
      <c r="B51" s="1"/>
      <c r="C51" s="1"/>
      <c r="D51" s="15"/>
      <c r="E51" s="15"/>
      <c r="F51" s="15"/>
    </row>
    <row r="52" spans="2:6" s="14" customFormat="1" ht="15" customHeight="1" x14ac:dyDescent="0.2">
      <c r="B52" s="1"/>
      <c r="C52" s="1"/>
      <c r="D52" s="15"/>
      <c r="E52" s="15"/>
      <c r="F52" s="15"/>
    </row>
    <row r="53" spans="2:6" s="14" customFormat="1" ht="15" customHeight="1" x14ac:dyDescent="0.2">
      <c r="B53" s="1"/>
      <c r="C53" s="1"/>
      <c r="D53" s="15"/>
      <c r="E53" s="15"/>
      <c r="F53" s="15"/>
    </row>
    <row r="54" spans="2:6" s="14" customFormat="1" ht="15" customHeight="1" x14ac:dyDescent="0.2">
      <c r="B54" s="1"/>
      <c r="C54" s="1"/>
      <c r="D54" s="15"/>
      <c r="E54" s="15"/>
      <c r="F54" s="15"/>
    </row>
    <row r="55" spans="2:6" s="14" customFormat="1" ht="15" customHeight="1" x14ac:dyDescent="0.2">
      <c r="B55" s="1"/>
      <c r="C55" s="1"/>
      <c r="D55" s="15"/>
      <c r="E55" s="15"/>
      <c r="F55" s="15"/>
    </row>
  </sheetData>
  <mergeCells count="20">
    <mergeCell ref="B14:C14"/>
    <mergeCell ref="B9:C9"/>
    <mergeCell ref="B10:C10"/>
    <mergeCell ref="B11:C11"/>
    <mergeCell ref="B12:C12"/>
    <mergeCell ref="B13:C13"/>
    <mergeCell ref="B8:F8"/>
    <mergeCell ref="A4:B4"/>
    <mergeCell ref="A5:B5"/>
    <mergeCell ref="A6:B6"/>
    <mergeCell ref="A1:F3"/>
    <mergeCell ref="C4:F6"/>
    <mergeCell ref="B21:C21"/>
    <mergeCell ref="A22:F22"/>
    <mergeCell ref="B20:C20"/>
    <mergeCell ref="B15:F15"/>
    <mergeCell ref="B16:C16"/>
    <mergeCell ref="B17:C17"/>
    <mergeCell ref="B18:C18"/>
    <mergeCell ref="B19:C19"/>
  </mergeCells>
  <pageMargins left="0.59" right="0.7" top="0.51" bottom="0.33"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view="pageBreakPreview" topLeftCell="A13" zoomScaleNormal="100" zoomScaleSheetLayoutView="100" workbookViewId="0">
      <selection activeCell="F38" sqref="F38"/>
    </sheetView>
  </sheetViews>
  <sheetFormatPr defaultColWidth="8.85546875" defaultRowHeight="12.75" x14ac:dyDescent="0.2"/>
  <cols>
    <col min="1" max="1" width="8" style="21" customWidth="1"/>
    <col min="2" max="2" width="45.5703125" style="21" customWidth="1"/>
    <col min="3" max="3" width="14.5703125" style="21" customWidth="1"/>
    <col min="4" max="5" width="13.28515625" style="21" customWidth="1"/>
    <col min="6" max="6" width="29.7109375" style="21" customWidth="1"/>
    <col min="7" max="16384" width="8.85546875" style="21"/>
  </cols>
  <sheetData>
    <row r="1" spans="1:6" ht="23.25" customHeight="1" x14ac:dyDescent="0.2">
      <c r="A1" s="97" t="s">
        <v>93</v>
      </c>
      <c r="B1" s="98"/>
      <c r="C1" s="98"/>
      <c r="D1" s="98"/>
      <c r="E1" s="98"/>
      <c r="F1" s="98"/>
    </row>
    <row r="2" spans="1:6" ht="22.5" customHeight="1" x14ac:dyDescent="0.2">
      <c r="A2" s="99"/>
      <c r="B2" s="100"/>
      <c r="C2" s="100"/>
      <c r="D2" s="100"/>
      <c r="E2" s="100"/>
      <c r="F2" s="100"/>
    </row>
    <row r="3" spans="1:6" ht="13.5" customHeight="1" x14ac:dyDescent="0.2">
      <c r="A3" s="101"/>
      <c r="B3" s="102"/>
      <c r="C3" s="102"/>
      <c r="D3" s="102"/>
      <c r="E3" s="102"/>
      <c r="F3" s="102"/>
    </row>
    <row r="4" spans="1:6" ht="31.5" customHeight="1" x14ac:dyDescent="0.2">
      <c r="A4" s="78" t="s">
        <v>88</v>
      </c>
      <c r="B4" s="78"/>
      <c r="C4" s="107" t="s">
        <v>97</v>
      </c>
      <c r="D4" s="107"/>
      <c r="E4" s="107"/>
      <c r="F4" s="107"/>
    </row>
    <row r="5" spans="1:6" ht="15.6" customHeight="1" x14ac:dyDescent="0.2">
      <c r="A5" s="78" t="s">
        <v>89</v>
      </c>
      <c r="B5" s="78"/>
      <c r="C5" s="108"/>
      <c r="D5" s="108"/>
      <c r="E5" s="108"/>
      <c r="F5" s="108"/>
    </row>
    <row r="6" spans="1:6" ht="15.6" customHeight="1" x14ac:dyDescent="0.2">
      <c r="A6" s="78" t="s">
        <v>90</v>
      </c>
      <c r="B6" s="78"/>
      <c r="C6" s="109"/>
      <c r="D6" s="109"/>
      <c r="E6" s="109"/>
      <c r="F6" s="109"/>
    </row>
    <row r="7" spans="1:6" ht="21.75" customHeight="1" x14ac:dyDescent="0.2">
      <c r="A7" s="35" t="s">
        <v>0</v>
      </c>
      <c r="B7" s="35" t="s">
        <v>1</v>
      </c>
      <c r="C7" s="36" t="s">
        <v>2</v>
      </c>
      <c r="D7" s="36" t="s">
        <v>3</v>
      </c>
      <c r="E7" s="36" t="s">
        <v>92</v>
      </c>
      <c r="F7" s="41" t="s">
        <v>34</v>
      </c>
    </row>
    <row r="8" spans="1:6" x14ac:dyDescent="0.2">
      <c r="A8" s="29">
        <v>1</v>
      </c>
      <c r="B8" s="30" t="s">
        <v>49</v>
      </c>
      <c r="C8" s="28" t="s">
        <v>33</v>
      </c>
      <c r="D8" s="24">
        <v>2</v>
      </c>
      <c r="E8" s="37">
        <v>0</v>
      </c>
      <c r="F8" s="42">
        <f>E8*D8</f>
        <v>0</v>
      </c>
    </row>
    <row r="9" spans="1:6" ht="36.75" customHeight="1" x14ac:dyDescent="0.2">
      <c r="A9" s="31">
        <v>2</v>
      </c>
      <c r="B9" s="30" t="s">
        <v>50</v>
      </c>
      <c r="C9" s="113" t="s">
        <v>36</v>
      </c>
      <c r="D9" s="114"/>
      <c r="E9" s="38">
        <v>0</v>
      </c>
      <c r="F9" s="42">
        <f>E9*D9</f>
        <v>0</v>
      </c>
    </row>
    <row r="10" spans="1:6" x14ac:dyDescent="0.2">
      <c r="A10" s="31">
        <v>3</v>
      </c>
      <c r="B10" s="30" t="s">
        <v>51</v>
      </c>
      <c r="C10" s="28" t="s">
        <v>33</v>
      </c>
      <c r="D10" s="25">
        <v>2</v>
      </c>
      <c r="E10" s="38">
        <v>0</v>
      </c>
      <c r="F10" s="42">
        <f t="shared" ref="F10:F37" si="0">E10*D10</f>
        <v>0</v>
      </c>
    </row>
    <row r="11" spans="1:6" x14ac:dyDescent="0.2">
      <c r="A11" s="31">
        <v>4</v>
      </c>
      <c r="B11" s="30" t="s">
        <v>52</v>
      </c>
      <c r="C11" s="26" t="s">
        <v>32</v>
      </c>
      <c r="D11" s="25">
        <v>1</v>
      </c>
      <c r="E11" s="38">
        <v>0</v>
      </c>
      <c r="F11" s="42">
        <f t="shared" si="0"/>
        <v>0</v>
      </c>
    </row>
    <row r="12" spans="1:6" x14ac:dyDescent="0.2">
      <c r="A12" s="31">
        <v>5</v>
      </c>
      <c r="B12" s="30" t="s">
        <v>53</v>
      </c>
      <c r="C12" s="28" t="s">
        <v>33</v>
      </c>
      <c r="D12" s="24">
        <v>2</v>
      </c>
      <c r="E12" s="38">
        <v>0</v>
      </c>
      <c r="F12" s="42">
        <f t="shared" si="0"/>
        <v>0</v>
      </c>
    </row>
    <row r="13" spans="1:6" x14ac:dyDescent="0.2">
      <c r="A13" s="31">
        <v>6</v>
      </c>
      <c r="B13" s="30" t="s">
        <v>54</v>
      </c>
      <c r="C13" s="28" t="s">
        <v>33</v>
      </c>
      <c r="D13" s="24">
        <v>4</v>
      </c>
      <c r="E13" s="38">
        <v>0</v>
      </c>
      <c r="F13" s="42">
        <f t="shared" si="0"/>
        <v>0</v>
      </c>
    </row>
    <row r="14" spans="1:6" x14ac:dyDescent="0.2">
      <c r="A14" s="31">
        <v>7</v>
      </c>
      <c r="B14" s="30" t="s">
        <v>75</v>
      </c>
      <c r="C14" s="28" t="s">
        <v>33</v>
      </c>
      <c r="D14" s="24">
        <v>2</v>
      </c>
      <c r="E14" s="38">
        <v>0</v>
      </c>
      <c r="F14" s="42">
        <f t="shared" si="0"/>
        <v>0</v>
      </c>
    </row>
    <row r="15" spans="1:6" x14ac:dyDescent="0.2">
      <c r="A15" s="31">
        <v>8</v>
      </c>
      <c r="B15" s="30" t="s">
        <v>48</v>
      </c>
      <c r="C15" s="28" t="s">
        <v>33</v>
      </c>
      <c r="D15" s="25">
        <v>3</v>
      </c>
      <c r="E15" s="38">
        <v>0</v>
      </c>
      <c r="F15" s="42">
        <f t="shared" si="0"/>
        <v>0</v>
      </c>
    </row>
    <row r="16" spans="1:6" x14ac:dyDescent="0.2">
      <c r="A16" s="31">
        <v>9</v>
      </c>
      <c r="B16" s="30" t="s">
        <v>55</v>
      </c>
      <c r="C16" s="28" t="s">
        <v>33</v>
      </c>
      <c r="D16" s="25">
        <v>3</v>
      </c>
      <c r="E16" s="38">
        <v>0</v>
      </c>
      <c r="F16" s="42">
        <f t="shared" si="0"/>
        <v>0</v>
      </c>
    </row>
    <row r="17" spans="1:6" ht="18" customHeight="1" x14ac:dyDescent="0.2">
      <c r="A17" s="31">
        <v>10</v>
      </c>
      <c r="B17" s="30" t="s">
        <v>56</v>
      </c>
      <c r="C17" s="113" t="s">
        <v>37</v>
      </c>
      <c r="D17" s="114"/>
      <c r="E17" s="38">
        <v>0</v>
      </c>
      <c r="F17" s="42">
        <f t="shared" si="0"/>
        <v>0</v>
      </c>
    </row>
    <row r="18" spans="1:6" ht="15.75" customHeight="1" x14ac:dyDescent="0.2">
      <c r="A18" s="31">
        <v>11</v>
      </c>
      <c r="B18" s="30" t="s">
        <v>57</v>
      </c>
      <c r="C18" s="28" t="s">
        <v>33</v>
      </c>
      <c r="D18" s="24">
        <v>3</v>
      </c>
      <c r="E18" s="38">
        <v>0</v>
      </c>
      <c r="F18" s="42">
        <f t="shared" si="0"/>
        <v>0</v>
      </c>
    </row>
    <row r="19" spans="1:6" ht="15.75" customHeight="1" x14ac:dyDescent="0.2">
      <c r="A19" s="31">
        <v>12</v>
      </c>
      <c r="B19" s="30" t="s">
        <v>58</v>
      </c>
      <c r="C19" s="28" t="s">
        <v>33</v>
      </c>
      <c r="D19" s="24">
        <v>3</v>
      </c>
      <c r="E19" s="38">
        <v>0</v>
      </c>
      <c r="F19" s="42">
        <f t="shared" si="0"/>
        <v>0</v>
      </c>
    </row>
    <row r="20" spans="1:6" ht="15.75" customHeight="1" x14ac:dyDescent="0.2">
      <c r="A20" s="31">
        <v>13</v>
      </c>
      <c r="B20" s="30" t="s">
        <v>59</v>
      </c>
      <c r="C20" s="28" t="s">
        <v>33</v>
      </c>
      <c r="D20" s="24">
        <v>3</v>
      </c>
      <c r="E20" s="38">
        <v>0</v>
      </c>
      <c r="F20" s="42">
        <f t="shared" si="0"/>
        <v>0</v>
      </c>
    </row>
    <row r="21" spans="1:6" ht="15.75" customHeight="1" x14ac:dyDescent="0.2">
      <c r="A21" s="31">
        <v>14</v>
      </c>
      <c r="B21" s="30" t="s">
        <v>60</v>
      </c>
      <c r="C21" s="28" t="s">
        <v>33</v>
      </c>
      <c r="D21" s="24">
        <v>2</v>
      </c>
      <c r="E21" s="38">
        <v>0</v>
      </c>
      <c r="F21" s="42">
        <f t="shared" si="0"/>
        <v>0</v>
      </c>
    </row>
    <row r="22" spans="1:6" ht="15.75" customHeight="1" x14ac:dyDescent="0.2">
      <c r="A22" s="31">
        <v>15</v>
      </c>
      <c r="B22" s="30" t="s">
        <v>61</v>
      </c>
      <c r="C22" s="28" t="s">
        <v>33</v>
      </c>
      <c r="D22" s="24">
        <v>2</v>
      </c>
      <c r="E22" s="38">
        <v>0</v>
      </c>
      <c r="F22" s="42">
        <f t="shared" si="0"/>
        <v>0</v>
      </c>
    </row>
    <row r="23" spans="1:6" ht="15.75" customHeight="1" x14ac:dyDescent="0.2">
      <c r="A23" s="31">
        <v>16</v>
      </c>
      <c r="B23" s="30" t="s">
        <v>62</v>
      </c>
      <c r="C23" s="28" t="s">
        <v>33</v>
      </c>
      <c r="D23" s="24">
        <v>3</v>
      </c>
      <c r="E23" s="38">
        <v>0</v>
      </c>
      <c r="F23" s="42">
        <f t="shared" si="0"/>
        <v>0</v>
      </c>
    </row>
    <row r="24" spans="1:6" x14ac:dyDescent="0.2">
      <c r="A24" s="31">
        <v>17</v>
      </c>
      <c r="B24" s="30" t="s">
        <v>63</v>
      </c>
      <c r="C24" s="28" t="s">
        <v>33</v>
      </c>
      <c r="D24" s="24">
        <v>2</v>
      </c>
      <c r="E24" s="38">
        <v>0</v>
      </c>
      <c r="F24" s="42">
        <f t="shared" si="0"/>
        <v>0</v>
      </c>
    </row>
    <row r="25" spans="1:6" x14ac:dyDescent="0.2">
      <c r="A25" s="31">
        <v>18</v>
      </c>
      <c r="B25" s="30" t="s">
        <v>64</v>
      </c>
      <c r="C25" s="28" t="s">
        <v>33</v>
      </c>
      <c r="D25" s="24">
        <v>2</v>
      </c>
      <c r="E25" s="38">
        <v>0</v>
      </c>
      <c r="F25" s="42">
        <f t="shared" si="0"/>
        <v>0</v>
      </c>
    </row>
    <row r="26" spans="1:6" x14ac:dyDescent="0.2">
      <c r="A26" s="31">
        <v>19</v>
      </c>
      <c r="B26" s="30" t="s">
        <v>65</v>
      </c>
      <c r="C26" s="28" t="s">
        <v>33</v>
      </c>
      <c r="D26" s="24">
        <v>3</v>
      </c>
      <c r="E26" s="38">
        <v>0</v>
      </c>
      <c r="F26" s="42">
        <f t="shared" si="0"/>
        <v>0</v>
      </c>
    </row>
    <row r="27" spans="1:6" x14ac:dyDescent="0.2">
      <c r="A27" s="31">
        <v>20</v>
      </c>
      <c r="B27" s="30" t="s">
        <v>66</v>
      </c>
      <c r="C27" s="26"/>
      <c r="D27" s="25"/>
      <c r="E27" s="39"/>
      <c r="F27" s="42"/>
    </row>
    <row r="28" spans="1:6" x14ac:dyDescent="0.2">
      <c r="A28" s="31">
        <v>20.100000000000001</v>
      </c>
      <c r="B28" s="30" t="s">
        <v>35</v>
      </c>
      <c r="C28" s="26" t="s">
        <v>31</v>
      </c>
      <c r="D28" s="25">
        <v>3</v>
      </c>
      <c r="E28" s="38">
        <v>0</v>
      </c>
      <c r="F28" s="42">
        <f t="shared" si="0"/>
        <v>0</v>
      </c>
    </row>
    <row r="29" spans="1:6" x14ac:dyDescent="0.2">
      <c r="A29" s="31">
        <v>20.2</v>
      </c>
      <c r="B29" s="30" t="s">
        <v>67</v>
      </c>
      <c r="C29" s="26" t="s">
        <v>31</v>
      </c>
      <c r="D29" s="25">
        <v>3</v>
      </c>
      <c r="E29" s="38">
        <v>0</v>
      </c>
      <c r="F29" s="42">
        <f t="shared" si="0"/>
        <v>0</v>
      </c>
    </row>
    <row r="30" spans="1:6" x14ac:dyDescent="0.2">
      <c r="A30" s="31">
        <v>21</v>
      </c>
      <c r="B30" s="30" t="s">
        <v>68</v>
      </c>
      <c r="C30" s="26"/>
      <c r="D30" s="25"/>
      <c r="E30" s="39"/>
      <c r="F30" s="42"/>
    </row>
    <row r="31" spans="1:6" x14ac:dyDescent="0.2">
      <c r="A31" s="31">
        <v>21.1</v>
      </c>
      <c r="B31" s="30" t="s">
        <v>69</v>
      </c>
      <c r="C31" s="28" t="s">
        <v>33</v>
      </c>
      <c r="D31" s="24">
        <v>2</v>
      </c>
      <c r="E31" s="38">
        <v>0</v>
      </c>
      <c r="F31" s="42">
        <f t="shared" si="0"/>
        <v>0</v>
      </c>
    </row>
    <row r="32" spans="1:6" x14ac:dyDescent="0.2">
      <c r="A32" s="31">
        <v>21.2</v>
      </c>
      <c r="B32" s="30" t="s">
        <v>70</v>
      </c>
      <c r="C32" s="28" t="s">
        <v>33</v>
      </c>
      <c r="D32" s="24">
        <v>3</v>
      </c>
      <c r="E32" s="38">
        <v>0</v>
      </c>
      <c r="F32" s="42">
        <f t="shared" si="0"/>
        <v>0</v>
      </c>
    </row>
    <row r="33" spans="1:6" x14ac:dyDescent="0.2">
      <c r="A33" s="31">
        <v>21.3</v>
      </c>
      <c r="B33" s="30" t="s">
        <v>71</v>
      </c>
      <c r="C33" s="26" t="s">
        <v>31</v>
      </c>
      <c r="D33" s="25">
        <v>2</v>
      </c>
      <c r="E33" s="38">
        <v>0</v>
      </c>
      <c r="F33" s="42">
        <f t="shared" si="0"/>
        <v>0</v>
      </c>
    </row>
    <row r="34" spans="1:6" x14ac:dyDescent="0.2">
      <c r="A34" s="31">
        <v>21.4</v>
      </c>
      <c r="B34" s="30" t="s">
        <v>72</v>
      </c>
      <c r="C34" s="26" t="s">
        <v>31</v>
      </c>
      <c r="D34" s="25">
        <v>2</v>
      </c>
      <c r="E34" s="38">
        <v>0</v>
      </c>
      <c r="F34" s="42">
        <f t="shared" si="0"/>
        <v>0</v>
      </c>
    </row>
    <row r="35" spans="1:6" x14ac:dyDescent="0.2">
      <c r="A35" s="31">
        <v>22</v>
      </c>
      <c r="B35" s="30" t="s">
        <v>73</v>
      </c>
      <c r="C35" s="26" t="s">
        <v>31</v>
      </c>
      <c r="D35" s="25">
        <v>2</v>
      </c>
      <c r="E35" s="38">
        <v>0</v>
      </c>
      <c r="F35" s="42">
        <f t="shared" si="0"/>
        <v>0</v>
      </c>
    </row>
    <row r="36" spans="1:6" x14ac:dyDescent="0.2">
      <c r="A36" s="31">
        <v>23</v>
      </c>
      <c r="B36" s="30" t="s">
        <v>74</v>
      </c>
      <c r="C36" s="28" t="s">
        <v>33</v>
      </c>
      <c r="D36" s="24">
        <v>2</v>
      </c>
      <c r="E36" s="38">
        <v>0</v>
      </c>
      <c r="F36" s="42">
        <f t="shared" si="0"/>
        <v>0</v>
      </c>
    </row>
    <row r="37" spans="1:6" x14ac:dyDescent="0.2">
      <c r="A37" s="31">
        <v>24</v>
      </c>
      <c r="B37" s="30" t="s">
        <v>76</v>
      </c>
      <c r="C37" s="28" t="s">
        <v>32</v>
      </c>
      <c r="D37" s="24">
        <v>1</v>
      </c>
      <c r="E37" s="38">
        <v>0</v>
      </c>
      <c r="F37" s="42">
        <f t="shared" si="0"/>
        <v>0</v>
      </c>
    </row>
    <row r="38" spans="1:6" x14ac:dyDescent="0.2">
      <c r="A38" s="34"/>
      <c r="B38" s="103" t="s">
        <v>87</v>
      </c>
      <c r="C38" s="104"/>
      <c r="D38" s="104"/>
      <c r="E38" s="105"/>
      <c r="F38" s="43">
        <f>SUM(F8:F26,F28:F29,F31:F37)</f>
        <v>0</v>
      </c>
    </row>
    <row r="39" spans="1:6" ht="17.25" customHeight="1" x14ac:dyDescent="0.2">
      <c r="A39" s="110" t="s">
        <v>38</v>
      </c>
      <c r="B39" s="111"/>
      <c r="C39" s="112"/>
      <c r="D39" s="112"/>
      <c r="E39" s="112"/>
      <c r="F39" s="95"/>
    </row>
    <row r="40" spans="1:6" ht="36.75" customHeight="1" x14ac:dyDescent="0.2">
      <c r="A40" s="32" t="s">
        <v>25</v>
      </c>
      <c r="B40" s="106" t="s">
        <v>39</v>
      </c>
      <c r="C40" s="106"/>
      <c r="D40" s="106"/>
      <c r="E40" s="106"/>
      <c r="F40" s="106"/>
    </row>
    <row r="41" spans="1:6" ht="50.25" customHeight="1" x14ac:dyDescent="0.2">
      <c r="A41" s="32" t="s">
        <v>26</v>
      </c>
      <c r="B41" s="106" t="s">
        <v>77</v>
      </c>
      <c r="C41" s="106"/>
      <c r="D41" s="106"/>
      <c r="E41" s="106"/>
      <c r="F41" s="106"/>
    </row>
    <row r="42" spans="1:6" ht="42" customHeight="1" x14ac:dyDescent="0.2">
      <c r="A42" s="32" t="s">
        <v>27</v>
      </c>
      <c r="B42" s="106" t="s">
        <v>40</v>
      </c>
      <c r="C42" s="106"/>
      <c r="D42" s="106"/>
      <c r="E42" s="106"/>
      <c r="F42" s="106"/>
    </row>
    <row r="43" spans="1:6" ht="27" customHeight="1" x14ac:dyDescent="0.2">
      <c r="A43" s="32" t="s">
        <v>28</v>
      </c>
      <c r="B43" s="106" t="s">
        <v>41</v>
      </c>
      <c r="C43" s="106"/>
      <c r="D43" s="106"/>
      <c r="E43" s="106"/>
      <c r="F43" s="106"/>
    </row>
    <row r="44" spans="1:6" ht="27.75" customHeight="1" x14ac:dyDescent="0.2">
      <c r="A44" s="32" t="s">
        <v>29</v>
      </c>
      <c r="B44" s="106" t="s">
        <v>42</v>
      </c>
      <c r="C44" s="106"/>
      <c r="D44" s="106"/>
      <c r="E44" s="106"/>
      <c r="F44" s="106"/>
    </row>
    <row r="45" spans="1:6" ht="29.25" customHeight="1" x14ac:dyDescent="0.2">
      <c r="A45" s="32" t="s">
        <v>30</v>
      </c>
      <c r="B45" s="106" t="s">
        <v>43</v>
      </c>
      <c r="C45" s="106"/>
      <c r="D45" s="106"/>
      <c r="E45" s="106"/>
      <c r="F45" s="106"/>
    </row>
    <row r="46" spans="1:6" ht="97.5" customHeight="1" x14ac:dyDescent="0.2">
      <c r="A46" s="32" t="s">
        <v>46</v>
      </c>
      <c r="B46" s="106" t="s">
        <v>44</v>
      </c>
      <c r="C46" s="106"/>
      <c r="D46" s="106"/>
      <c r="E46" s="106"/>
      <c r="F46" s="106"/>
    </row>
    <row r="47" spans="1:6" ht="39" customHeight="1" x14ac:dyDescent="0.2">
      <c r="A47" s="32" t="s">
        <v>47</v>
      </c>
      <c r="B47" s="106" t="s">
        <v>45</v>
      </c>
      <c r="C47" s="106"/>
      <c r="D47" s="106"/>
      <c r="E47" s="106"/>
      <c r="F47" s="106"/>
    </row>
  </sheetData>
  <mergeCells count="19">
    <mergeCell ref="B44:F44"/>
    <mergeCell ref="B45:F45"/>
    <mergeCell ref="B46:F46"/>
    <mergeCell ref="B47:F47"/>
    <mergeCell ref="A4:B4"/>
    <mergeCell ref="C4:F4"/>
    <mergeCell ref="A5:B5"/>
    <mergeCell ref="C5:F5"/>
    <mergeCell ref="A6:B6"/>
    <mergeCell ref="C6:F6"/>
    <mergeCell ref="A39:F39"/>
    <mergeCell ref="C9:D9"/>
    <mergeCell ref="C17:D17"/>
    <mergeCell ref="B40:F40"/>
    <mergeCell ref="A1:F3"/>
    <mergeCell ref="B38:E38"/>
    <mergeCell ref="B41:F41"/>
    <mergeCell ref="B42:F42"/>
    <mergeCell ref="B43:F43"/>
  </mergeCells>
  <pageMargins left="0.66" right="0.56000000000000005" top="0.55000000000000004"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271A7-741C-4027-A138-14B95AF1EBD7}">
  <dimension ref="A1:F47"/>
  <sheetViews>
    <sheetView view="pageBreakPreview" topLeftCell="A13" zoomScaleNormal="100" zoomScaleSheetLayoutView="100" workbookViewId="0">
      <selection activeCell="H40" sqref="H40"/>
    </sheetView>
  </sheetViews>
  <sheetFormatPr defaultColWidth="8.85546875" defaultRowHeight="12.75" x14ac:dyDescent="0.2"/>
  <cols>
    <col min="1" max="1" width="8" style="21" customWidth="1"/>
    <col min="2" max="2" width="45.5703125" style="21" customWidth="1"/>
    <col min="3" max="3" width="14.5703125" style="21" customWidth="1"/>
    <col min="4" max="4" width="13.28515625" style="21" customWidth="1"/>
    <col min="5" max="5" width="16.42578125" style="40" customWidth="1"/>
    <col min="6" max="6" width="29.7109375" style="44" customWidth="1"/>
    <col min="7" max="16384" width="8.85546875" style="21"/>
  </cols>
  <sheetData>
    <row r="1" spans="1:6" ht="23.25" customHeight="1" x14ac:dyDescent="0.2">
      <c r="A1" s="97" t="s">
        <v>91</v>
      </c>
      <c r="B1" s="98"/>
      <c r="C1" s="98"/>
      <c r="D1" s="98"/>
      <c r="E1" s="98"/>
      <c r="F1" s="98"/>
    </row>
    <row r="2" spans="1:6" ht="22.5" customHeight="1" x14ac:dyDescent="0.2">
      <c r="A2" s="99"/>
      <c r="B2" s="100"/>
      <c r="C2" s="100"/>
      <c r="D2" s="100"/>
      <c r="E2" s="100"/>
      <c r="F2" s="100"/>
    </row>
    <row r="3" spans="1:6" ht="30" customHeight="1" x14ac:dyDescent="0.2">
      <c r="A3" s="101"/>
      <c r="B3" s="102"/>
      <c r="C3" s="102"/>
      <c r="D3" s="102"/>
      <c r="E3" s="102"/>
      <c r="F3" s="102"/>
    </row>
    <row r="4" spans="1:6" ht="27.75" customHeight="1" x14ac:dyDescent="0.2">
      <c r="A4" s="78" t="s">
        <v>88</v>
      </c>
      <c r="B4" s="78"/>
      <c r="C4" s="107" t="s">
        <v>97</v>
      </c>
      <c r="D4" s="107"/>
      <c r="E4" s="107"/>
      <c r="F4" s="107"/>
    </row>
    <row r="5" spans="1:6" ht="15.6" customHeight="1" x14ac:dyDescent="0.2">
      <c r="A5" s="78" t="s">
        <v>89</v>
      </c>
      <c r="B5" s="78"/>
      <c r="C5" s="108"/>
      <c r="D5" s="108"/>
      <c r="E5" s="108"/>
      <c r="F5" s="108"/>
    </row>
    <row r="6" spans="1:6" ht="15.6" customHeight="1" x14ac:dyDescent="0.2">
      <c r="A6" s="78" t="s">
        <v>90</v>
      </c>
      <c r="B6" s="78"/>
      <c r="C6" s="109"/>
      <c r="D6" s="109"/>
      <c r="E6" s="109"/>
      <c r="F6" s="109"/>
    </row>
    <row r="7" spans="1:6" ht="26.25" customHeight="1" x14ac:dyDescent="0.2">
      <c r="A7" s="35" t="s">
        <v>0</v>
      </c>
      <c r="B7" s="35" t="s">
        <v>1</v>
      </c>
      <c r="C7" s="36" t="s">
        <v>2</v>
      </c>
      <c r="D7" s="36" t="s">
        <v>3</v>
      </c>
      <c r="E7" s="36" t="s">
        <v>92</v>
      </c>
      <c r="F7" s="41" t="s">
        <v>34</v>
      </c>
    </row>
    <row r="8" spans="1:6" x14ac:dyDescent="0.2">
      <c r="A8" s="31">
        <v>1</v>
      </c>
      <c r="B8" s="30" t="s">
        <v>49</v>
      </c>
      <c r="C8" s="28" t="s">
        <v>33</v>
      </c>
      <c r="D8" s="24">
        <v>2</v>
      </c>
      <c r="E8" s="37">
        <v>0</v>
      </c>
      <c r="F8" s="42">
        <f>E8*D8</f>
        <v>0</v>
      </c>
    </row>
    <row r="9" spans="1:6" ht="36.75" customHeight="1" x14ac:dyDescent="0.2">
      <c r="A9" s="31">
        <v>2</v>
      </c>
      <c r="B9" s="30" t="s">
        <v>50</v>
      </c>
      <c r="C9" s="115" t="s">
        <v>36</v>
      </c>
      <c r="D9" s="114"/>
      <c r="E9" s="38">
        <v>0</v>
      </c>
      <c r="F9" s="42">
        <f>E9*D9</f>
        <v>0</v>
      </c>
    </row>
    <row r="10" spans="1:6" x14ac:dyDescent="0.2">
      <c r="A10" s="31">
        <v>3</v>
      </c>
      <c r="B10" s="30" t="s">
        <v>51</v>
      </c>
      <c r="C10" s="28" t="s">
        <v>33</v>
      </c>
      <c r="D10" s="25">
        <v>2</v>
      </c>
      <c r="E10" s="38">
        <v>0</v>
      </c>
      <c r="F10" s="42">
        <f t="shared" ref="F10:F37" si="0">E10*D10</f>
        <v>0</v>
      </c>
    </row>
    <row r="11" spans="1:6" x14ac:dyDescent="0.2">
      <c r="A11" s="31">
        <v>4</v>
      </c>
      <c r="B11" s="30" t="s">
        <v>52</v>
      </c>
      <c r="C11" s="27" t="s">
        <v>32</v>
      </c>
      <c r="D11" s="25">
        <v>1</v>
      </c>
      <c r="E11" s="38">
        <v>0</v>
      </c>
      <c r="F11" s="42">
        <f t="shared" si="0"/>
        <v>0</v>
      </c>
    </row>
    <row r="12" spans="1:6" x14ac:dyDescent="0.2">
      <c r="A12" s="31">
        <v>5</v>
      </c>
      <c r="B12" s="30" t="s">
        <v>53</v>
      </c>
      <c r="C12" s="28" t="s">
        <v>33</v>
      </c>
      <c r="D12" s="24">
        <v>2</v>
      </c>
      <c r="E12" s="38">
        <v>0</v>
      </c>
      <c r="F12" s="42">
        <f t="shared" si="0"/>
        <v>0</v>
      </c>
    </row>
    <row r="13" spans="1:6" x14ac:dyDescent="0.2">
      <c r="A13" s="31">
        <v>6</v>
      </c>
      <c r="B13" s="30" t="s">
        <v>54</v>
      </c>
      <c r="C13" s="28" t="s">
        <v>33</v>
      </c>
      <c r="D13" s="24">
        <v>4</v>
      </c>
      <c r="E13" s="38">
        <v>0</v>
      </c>
      <c r="F13" s="42">
        <f t="shared" si="0"/>
        <v>0</v>
      </c>
    </row>
    <row r="14" spans="1:6" x14ac:dyDescent="0.2">
      <c r="A14" s="31">
        <v>7</v>
      </c>
      <c r="B14" s="30" t="s">
        <v>75</v>
      </c>
      <c r="C14" s="28" t="s">
        <v>33</v>
      </c>
      <c r="D14" s="24">
        <v>2</v>
      </c>
      <c r="E14" s="38">
        <v>0</v>
      </c>
      <c r="F14" s="42">
        <f t="shared" si="0"/>
        <v>0</v>
      </c>
    </row>
    <row r="15" spans="1:6" x14ac:dyDescent="0.2">
      <c r="A15" s="31">
        <v>8</v>
      </c>
      <c r="B15" s="30" t="s">
        <v>48</v>
      </c>
      <c r="C15" s="28" t="s">
        <v>33</v>
      </c>
      <c r="D15" s="25">
        <v>3</v>
      </c>
      <c r="E15" s="38">
        <v>0</v>
      </c>
      <c r="F15" s="42">
        <f t="shared" si="0"/>
        <v>0</v>
      </c>
    </row>
    <row r="16" spans="1:6" x14ac:dyDescent="0.2">
      <c r="A16" s="31">
        <v>9</v>
      </c>
      <c r="B16" s="30" t="s">
        <v>55</v>
      </c>
      <c r="C16" s="28" t="s">
        <v>33</v>
      </c>
      <c r="D16" s="25">
        <v>3</v>
      </c>
      <c r="E16" s="38">
        <v>0</v>
      </c>
      <c r="F16" s="42">
        <f t="shared" si="0"/>
        <v>0</v>
      </c>
    </row>
    <row r="17" spans="1:6" ht="28.5" customHeight="1" x14ac:dyDescent="0.2">
      <c r="A17" s="31">
        <v>10</v>
      </c>
      <c r="B17" s="30" t="s">
        <v>56</v>
      </c>
      <c r="C17" s="116" t="s">
        <v>37</v>
      </c>
      <c r="D17" s="117"/>
      <c r="E17" s="38">
        <v>0</v>
      </c>
      <c r="F17" s="42">
        <f t="shared" si="0"/>
        <v>0</v>
      </c>
    </row>
    <row r="18" spans="1:6" ht="15.75" customHeight="1" x14ac:dyDescent="0.2">
      <c r="A18" s="31">
        <v>11</v>
      </c>
      <c r="B18" s="30" t="s">
        <v>57</v>
      </c>
      <c r="C18" s="28" t="s">
        <v>33</v>
      </c>
      <c r="D18" s="24">
        <v>3</v>
      </c>
      <c r="E18" s="38">
        <v>0</v>
      </c>
      <c r="F18" s="42">
        <f t="shared" si="0"/>
        <v>0</v>
      </c>
    </row>
    <row r="19" spans="1:6" ht="15.75" customHeight="1" x14ac:dyDescent="0.2">
      <c r="A19" s="31">
        <v>12</v>
      </c>
      <c r="B19" s="30" t="s">
        <v>58</v>
      </c>
      <c r="C19" s="28" t="s">
        <v>33</v>
      </c>
      <c r="D19" s="24">
        <v>3</v>
      </c>
      <c r="E19" s="38">
        <v>0</v>
      </c>
      <c r="F19" s="42">
        <f t="shared" si="0"/>
        <v>0</v>
      </c>
    </row>
    <row r="20" spans="1:6" ht="15.75" customHeight="1" x14ac:dyDescent="0.2">
      <c r="A20" s="31">
        <v>13</v>
      </c>
      <c r="B20" s="30" t="s">
        <v>59</v>
      </c>
      <c r="C20" s="28" t="s">
        <v>33</v>
      </c>
      <c r="D20" s="24">
        <v>3</v>
      </c>
      <c r="E20" s="38">
        <v>0</v>
      </c>
      <c r="F20" s="42">
        <f t="shared" si="0"/>
        <v>0</v>
      </c>
    </row>
    <row r="21" spans="1:6" ht="15.75" customHeight="1" x14ac:dyDescent="0.2">
      <c r="A21" s="31">
        <v>14</v>
      </c>
      <c r="B21" s="30" t="s">
        <v>60</v>
      </c>
      <c r="C21" s="28" t="s">
        <v>33</v>
      </c>
      <c r="D21" s="24">
        <v>2</v>
      </c>
      <c r="E21" s="38">
        <v>0</v>
      </c>
      <c r="F21" s="42">
        <f t="shared" si="0"/>
        <v>0</v>
      </c>
    </row>
    <row r="22" spans="1:6" ht="15.75" customHeight="1" x14ac:dyDescent="0.2">
      <c r="A22" s="31">
        <v>15</v>
      </c>
      <c r="B22" s="30" t="s">
        <v>61</v>
      </c>
      <c r="C22" s="28" t="s">
        <v>33</v>
      </c>
      <c r="D22" s="24">
        <v>2</v>
      </c>
      <c r="E22" s="38">
        <v>0</v>
      </c>
      <c r="F22" s="42">
        <f t="shared" si="0"/>
        <v>0</v>
      </c>
    </row>
    <row r="23" spans="1:6" ht="15.75" customHeight="1" x14ac:dyDescent="0.2">
      <c r="A23" s="31">
        <v>16</v>
      </c>
      <c r="B23" s="30" t="s">
        <v>62</v>
      </c>
      <c r="C23" s="28" t="s">
        <v>33</v>
      </c>
      <c r="D23" s="24">
        <v>3</v>
      </c>
      <c r="E23" s="38">
        <v>0</v>
      </c>
      <c r="F23" s="42">
        <f t="shared" si="0"/>
        <v>0</v>
      </c>
    </row>
    <row r="24" spans="1:6" x14ac:dyDescent="0.2">
      <c r="A24" s="31">
        <v>17</v>
      </c>
      <c r="B24" s="30" t="s">
        <v>63</v>
      </c>
      <c r="C24" s="28" t="s">
        <v>33</v>
      </c>
      <c r="D24" s="24">
        <v>2</v>
      </c>
      <c r="E24" s="38">
        <v>0</v>
      </c>
      <c r="F24" s="42">
        <f t="shared" si="0"/>
        <v>0</v>
      </c>
    </row>
    <row r="25" spans="1:6" x14ac:dyDescent="0.2">
      <c r="A25" s="31">
        <v>18</v>
      </c>
      <c r="B25" s="30" t="s">
        <v>64</v>
      </c>
      <c r="C25" s="28" t="s">
        <v>33</v>
      </c>
      <c r="D25" s="24">
        <v>2</v>
      </c>
      <c r="E25" s="38">
        <v>0</v>
      </c>
      <c r="F25" s="42">
        <f t="shared" si="0"/>
        <v>0</v>
      </c>
    </row>
    <row r="26" spans="1:6" x14ac:dyDescent="0.2">
      <c r="A26" s="31">
        <v>19</v>
      </c>
      <c r="B26" s="30" t="s">
        <v>65</v>
      </c>
      <c r="C26" s="28" t="s">
        <v>33</v>
      </c>
      <c r="D26" s="24">
        <v>3</v>
      </c>
      <c r="E26" s="38">
        <v>0</v>
      </c>
      <c r="F26" s="42">
        <f t="shared" si="0"/>
        <v>0</v>
      </c>
    </row>
    <row r="27" spans="1:6" x14ac:dyDescent="0.2">
      <c r="A27" s="31">
        <v>20</v>
      </c>
      <c r="B27" s="30" t="s">
        <v>66</v>
      </c>
      <c r="C27" s="27"/>
      <c r="D27" s="25"/>
      <c r="E27" s="39"/>
      <c r="F27" s="42"/>
    </row>
    <row r="28" spans="1:6" x14ac:dyDescent="0.2">
      <c r="A28" s="31">
        <v>20.100000000000001</v>
      </c>
      <c r="B28" s="30" t="s">
        <v>35</v>
      </c>
      <c r="C28" s="27" t="s">
        <v>31</v>
      </c>
      <c r="D28" s="25">
        <v>3</v>
      </c>
      <c r="E28" s="38">
        <v>0</v>
      </c>
      <c r="F28" s="42">
        <f t="shared" si="0"/>
        <v>0</v>
      </c>
    </row>
    <row r="29" spans="1:6" x14ac:dyDescent="0.2">
      <c r="A29" s="31">
        <v>20.2</v>
      </c>
      <c r="B29" s="30" t="s">
        <v>67</v>
      </c>
      <c r="C29" s="27" t="s">
        <v>31</v>
      </c>
      <c r="D29" s="25">
        <v>3</v>
      </c>
      <c r="E29" s="38">
        <v>0</v>
      </c>
      <c r="F29" s="42">
        <f t="shared" si="0"/>
        <v>0</v>
      </c>
    </row>
    <row r="30" spans="1:6" x14ac:dyDescent="0.2">
      <c r="A30" s="31">
        <v>21</v>
      </c>
      <c r="B30" s="30" t="s">
        <v>68</v>
      </c>
      <c r="C30" s="27"/>
      <c r="D30" s="25"/>
      <c r="E30" s="39"/>
      <c r="F30" s="42"/>
    </row>
    <row r="31" spans="1:6" x14ac:dyDescent="0.2">
      <c r="A31" s="31">
        <v>21.1</v>
      </c>
      <c r="B31" s="30" t="s">
        <v>69</v>
      </c>
      <c r="C31" s="28" t="s">
        <v>33</v>
      </c>
      <c r="D31" s="24">
        <v>2</v>
      </c>
      <c r="E31" s="38">
        <v>0</v>
      </c>
      <c r="F31" s="42">
        <f t="shared" si="0"/>
        <v>0</v>
      </c>
    </row>
    <row r="32" spans="1:6" x14ac:dyDescent="0.2">
      <c r="A32" s="31">
        <v>21.2</v>
      </c>
      <c r="B32" s="30" t="s">
        <v>70</v>
      </c>
      <c r="C32" s="28" t="s">
        <v>33</v>
      </c>
      <c r="D32" s="24">
        <v>3</v>
      </c>
      <c r="E32" s="38">
        <v>0</v>
      </c>
      <c r="F32" s="42">
        <f t="shared" si="0"/>
        <v>0</v>
      </c>
    </row>
    <row r="33" spans="1:6" x14ac:dyDescent="0.2">
      <c r="A33" s="31">
        <v>21.3</v>
      </c>
      <c r="B33" s="30" t="s">
        <v>71</v>
      </c>
      <c r="C33" s="27" t="s">
        <v>31</v>
      </c>
      <c r="D33" s="25">
        <v>2</v>
      </c>
      <c r="E33" s="38">
        <v>0</v>
      </c>
      <c r="F33" s="42">
        <f t="shared" si="0"/>
        <v>0</v>
      </c>
    </row>
    <row r="34" spans="1:6" x14ac:dyDescent="0.2">
      <c r="A34" s="31">
        <v>21.4</v>
      </c>
      <c r="B34" s="30" t="s">
        <v>72</v>
      </c>
      <c r="C34" s="27" t="s">
        <v>31</v>
      </c>
      <c r="D34" s="25">
        <v>2</v>
      </c>
      <c r="E34" s="38">
        <v>0</v>
      </c>
      <c r="F34" s="42">
        <f t="shared" si="0"/>
        <v>0</v>
      </c>
    </row>
    <row r="35" spans="1:6" x14ac:dyDescent="0.2">
      <c r="A35" s="31">
        <v>22</v>
      </c>
      <c r="B35" s="30" t="s">
        <v>73</v>
      </c>
      <c r="C35" s="27" t="s">
        <v>31</v>
      </c>
      <c r="D35" s="25">
        <v>2</v>
      </c>
      <c r="E35" s="38">
        <v>0</v>
      </c>
      <c r="F35" s="42">
        <f t="shared" si="0"/>
        <v>0</v>
      </c>
    </row>
    <row r="36" spans="1:6" x14ac:dyDescent="0.2">
      <c r="A36" s="31">
        <v>23</v>
      </c>
      <c r="B36" s="30" t="s">
        <v>74</v>
      </c>
      <c r="C36" s="28" t="s">
        <v>33</v>
      </c>
      <c r="D36" s="24">
        <v>2</v>
      </c>
      <c r="E36" s="38">
        <v>0</v>
      </c>
      <c r="F36" s="42">
        <f t="shared" si="0"/>
        <v>0</v>
      </c>
    </row>
    <row r="37" spans="1:6" x14ac:dyDescent="0.2">
      <c r="A37" s="31">
        <v>24</v>
      </c>
      <c r="B37" s="30" t="s">
        <v>76</v>
      </c>
      <c r="C37" s="28" t="s">
        <v>32</v>
      </c>
      <c r="D37" s="24">
        <v>1</v>
      </c>
      <c r="E37" s="38">
        <v>0</v>
      </c>
      <c r="F37" s="42">
        <f t="shared" si="0"/>
        <v>0</v>
      </c>
    </row>
    <row r="38" spans="1:6" x14ac:dyDescent="0.2">
      <c r="A38" s="34"/>
      <c r="B38" s="103" t="s">
        <v>87</v>
      </c>
      <c r="C38" s="104"/>
      <c r="D38" s="104"/>
      <c r="E38" s="105"/>
      <c r="F38" s="43">
        <f>SUM(F8:F26,F28:F29,F31:F37)</f>
        <v>0</v>
      </c>
    </row>
    <row r="39" spans="1:6" ht="17.25" customHeight="1" x14ac:dyDescent="0.2">
      <c r="A39" s="110" t="s">
        <v>38</v>
      </c>
      <c r="B39" s="111"/>
      <c r="C39" s="112"/>
      <c r="D39" s="112"/>
      <c r="E39" s="112"/>
      <c r="F39" s="95"/>
    </row>
    <row r="40" spans="1:6" ht="36.75" customHeight="1" x14ac:dyDescent="0.2">
      <c r="A40" s="32" t="s">
        <v>25</v>
      </c>
      <c r="B40" s="106" t="s">
        <v>39</v>
      </c>
      <c r="C40" s="106"/>
      <c r="D40" s="106"/>
      <c r="E40" s="106"/>
      <c r="F40" s="106"/>
    </row>
    <row r="41" spans="1:6" ht="50.25" customHeight="1" x14ac:dyDescent="0.2">
      <c r="A41" s="32" t="s">
        <v>26</v>
      </c>
      <c r="B41" s="106" t="s">
        <v>77</v>
      </c>
      <c r="C41" s="106"/>
      <c r="D41" s="106"/>
      <c r="E41" s="106"/>
      <c r="F41" s="106"/>
    </row>
    <row r="42" spans="1:6" ht="42" customHeight="1" x14ac:dyDescent="0.2">
      <c r="A42" s="32" t="s">
        <v>27</v>
      </c>
      <c r="B42" s="106" t="s">
        <v>40</v>
      </c>
      <c r="C42" s="106"/>
      <c r="D42" s="106"/>
      <c r="E42" s="106"/>
      <c r="F42" s="106"/>
    </row>
    <row r="43" spans="1:6" ht="27" customHeight="1" x14ac:dyDescent="0.2">
      <c r="A43" s="32" t="s">
        <v>28</v>
      </c>
      <c r="B43" s="106" t="s">
        <v>41</v>
      </c>
      <c r="C43" s="106"/>
      <c r="D43" s="106"/>
      <c r="E43" s="106"/>
      <c r="F43" s="106"/>
    </row>
    <row r="44" spans="1:6" ht="27.75" customHeight="1" x14ac:dyDescent="0.2">
      <c r="A44" s="32" t="s">
        <v>29</v>
      </c>
      <c r="B44" s="106" t="s">
        <v>42</v>
      </c>
      <c r="C44" s="106"/>
      <c r="D44" s="106"/>
      <c r="E44" s="106"/>
      <c r="F44" s="106"/>
    </row>
    <row r="45" spans="1:6" ht="29.25" customHeight="1" x14ac:dyDescent="0.2">
      <c r="A45" s="32" t="s">
        <v>30</v>
      </c>
      <c r="B45" s="106" t="s">
        <v>43</v>
      </c>
      <c r="C45" s="106"/>
      <c r="D45" s="106"/>
      <c r="E45" s="106"/>
      <c r="F45" s="106"/>
    </row>
    <row r="46" spans="1:6" ht="97.5" customHeight="1" x14ac:dyDescent="0.2">
      <c r="A46" s="32" t="s">
        <v>46</v>
      </c>
      <c r="B46" s="106" t="s">
        <v>44</v>
      </c>
      <c r="C46" s="106"/>
      <c r="D46" s="106"/>
      <c r="E46" s="106"/>
      <c r="F46" s="106"/>
    </row>
    <row r="47" spans="1:6" ht="48.75" customHeight="1" x14ac:dyDescent="0.2">
      <c r="A47" s="32" t="s">
        <v>47</v>
      </c>
      <c r="B47" s="106" t="s">
        <v>45</v>
      </c>
      <c r="C47" s="106"/>
      <c r="D47" s="106"/>
      <c r="E47" s="106"/>
      <c r="F47" s="106"/>
    </row>
  </sheetData>
  <mergeCells count="19">
    <mergeCell ref="A1:F3"/>
    <mergeCell ref="A39:F39"/>
    <mergeCell ref="B40:F40"/>
    <mergeCell ref="B41:F41"/>
    <mergeCell ref="B42:F42"/>
    <mergeCell ref="C9:D9"/>
    <mergeCell ref="C17:D17"/>
    <mergeCell ref="B38:E38"/>
    <mergeCell ref="A4:B4"/>
    <mergeCell ref="C4:F4"/>
    <mergeCell ref="A5:B5"/>
    <mergeCell ref="C5:F5"/>
    <mergeCell ref="A6:B6"/>
    <mergeCell ref="C6:F6"/>
    <mergeCell ref="B43:F43"/>
    <mergeCell ref="B44:F44"/>
    <mergeCell ref="B45:F45"/>
    <mergeCell ref="B46:F46"/>
    <mergeCell ref="B47:F47"/>
  </mergeCells>
  <pageMargins left="0.66" right="0.56000000000000005" top="0.55000000000000004"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Elevator</vt:lpstr>
      <vt:lpstr>Elevator-Annx-I</vt:lpstr>
      <vt:lpstr>Elevator-Annx-IIA</vt:lpstr>
      <vt:lpstr>Elevator-Annx-IIB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Girijesh Prasad - MAUX</dc:creator>
  <cp:lastModifiedBy>Rekha Kumari </cp:lastModifiedBy>
  <cp:lastPrinted>2021-05-09T13:32:32Z</cp:lastPrinted>
  <dcterms:created xsi:type="dcterms:W3CDTF">2017-03-14T04:27:28Z</dcterms:created>
  <dcterms:modified xsi:type="dcterms:W3CDTF">2024-02-03T11:05:50Z</dcterms:modified>
</cp:coreProperties>
</file>