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211238\Desktop\EOT CRANE UPTO 100T -UDangudi\"/>
    </mc:Choice>
  </mc:AlternateContent>
  <bookViews>
    <workbookView xWindow="0" yWindow="0" windowWidth="19200" windowHeight="11490" tabRatio="889" activeTab="3"/>
  </bookViews>
  <sheets>
    <sheet name="DG EOT CRANE (&lt; 100T CAP)" sheetId="14" r:id="rId1"/>
    <sheet name="DG EOT CRANE (&lt; 100T CAP)Annx-I" sheetId="16" r:id="rId2"/>
    <sheet name="DGEOT CRANE (&lt; 100T CAP)Annx-II" sheetId="17" r:id="rId3"/>
    <sheet name="DG CRANE(&lt; 100T) Annx-III" sheetId="13" r:id="rId4"/>
  </sheets>
  <definedNames>
    <definedName name="_xlnm._FilterDatabase" localSheetId="3" hidden="1">'DG CRANE(&lt; 100T) Annx-III'!$A$5:$E$86</definedName>
    <definedName name="_xlnm.Print_Area" localSheetId="3">'DG CRANE(&lt; 100T) Annx-III'!$A$1:$D$90</definedName>
    <definedName name="_xlnm.Print_Area" localSheetId="0">'DG EOT CRANE (&lt; 100T CAP)'!$A$1:$N$12</definedName>
    <definedName name="_xlnm.Print_Area" localSheetId="1">'DG EOT CRANE (&lt; 100T CAP)Annx-I'!$A$1:$F$16</definedName>
    <definedName name="_xlnm.Print_Area" localSheetId="2">'DGEOT CRANE (&lt; 100T CAP)Annx-II'!$A$1:$F$16</definedName>
  </definedNames>
  <calcPr calcId="162913"/>
</workbook>
</file>

<file path=xl/calcChain.xml><?xml version="1.0" encoding="utf-8"?>
<calcChain xmlns="http://schemas.openxmlformats.org/spreadsheetml/2006/main">
  <c r="D86" i="13" l="1"/>
  <c r="F11" i="14" s="1"/>
  <c r="H11" i="14" s="1"/>
  <c r="F7" i="17"/>
  <c r="F6" i="17"/>
  <c r="F6" i="16"/>
  <c r="F7" i="16"/>
  <c r="J11" i="14"/>
  <c r="J9" i="14"/>
  <c r="F9" i="14" l="1"/>
  <c r="H9" i="14" s="1"/>
  <c r="M9" i="14" s="1"/>
  <c r="I10" i="14"/>
  <c r="J10" i="14" s="1"/>
  <c r="M10" i="14" s="1"/>
  <c r="N10" i="14" s="1"/>
  <c r="N9" i="14"/>
  <c r="M11" i="14"/>
  <c r="N11" i="14" s="1"/>
  <c r="N7" i="14" l="1"/>
</calcChain>
</file>

<file path=xl/sharedStrings.xml><?xml version="1.0" encoding="utf-8"?>
<sst xmlns="http://schemas.openxmlformats.org/spreadsheetml/2006/main" count="343" uniqueCount="132">
  <si>
    <t>UNIT</t>
  </si>
  <si>
    <t>QTY</t>
  </si>
  <si>
    <t>TECHNICAL SPECIFICATION:</t>
  </si>
  <si>
    <t>S. No.</t>
  </si>
  <si>
    <t xml:space="preserve">NAME OF PROJECT:
</t>
  </si>
  <si>
    <t>NAME OF PACKAGE:</t>
  </si>
  <si>
    <t>Lot</t>
  </si>
  <si>
    <t>MAJOR BREAK-UP OF PRICES GIVEN IN 1.0 ABOVE</t>
  </si>
  <si>
    <t>Sl. No.</t>
  </si>
  <si>
    <t>DESCRIPTION</t>
  </si>
  <si>
    <t>NOTES</t>
  </si>
  <si>
    <t>Mandatory spares listed above is bare minimum requirement. In case any additional mandatory spares requirement is covered elsewhere in the tender specification, same shall be deemed to have been covered in bidders scope of supply.</t>
  </si>
  <si>
    <t xml:space="preserve">QUANTITY </t>
  </si>
  <si>
    <t xml:space="preserve">1 set </t>
  </si>
  <si>
    <t>2X660 MW UDANGUDI STPS</t>
  </si>
  <si>
    <t xml:space="preserve">Spares for long travel unit </t>
  </si>
  <si>
    <t xml:space="preserve">Set of axle bearings </t>
  </si>
  <si>
    <t xml:space="preserve">Set of gearbox bearings with sleeves </t>
  </si>
  <si>
    <t xml:space="preserve">Long travel end shaft bearings </t>
  </si>
  <si>
    <t xml:space="preserve">Coupling </t>
  </si>
  <si>
    <t xml:space="preserve">Seals for travel gear box </t>
  </si>
  <si>
    <t xml:space="preserve">Long travel brake shoes </t>
  </si>
  <si>
    <t xml:space="preserve">Long travel brake springs </t>
  </si>
  <si>
    <t xml:space="preserve">Long travel brake shoe liners </t>
  </si>
  <si>
    <t xml:space="preserve">Spares for cross travel unit </t>
  </si>
  <si>
    <t xml:space="preserve">Axle bearings </t>
  </si>
  <si>
    <t xml:space="preserve">Set of seals for gearbox </t>
  </si>
  <si>
    <t xml:space="preserve">Cross travel end shaft bearing </t>
  </si>
  <si>
    <t xml:space="preserve">Cross travel brake shoes </t>
  </si>
  <si>
    <t xml:space="preserve">Cross travel brake springs </t>
  </si>
  <si>
    <t>i</t>
  </si>
  <si>
    <t>ii</t>
  </si>
  <si>
    <t>iii</t>
  </si>
  <si>
    <t>iv</t>
  </si>
  <si>
    <t>v</t>
  </si>
  <si>
    <t>vi</t>
  </si>
  <si>
    <t>vii</t>
  </si>
  <si>
    <t>viii</t>
  </si>
  <si>
    <t xml:space="preserve">Cross travel brake shoe liners </t>
  </si>
  <si>
    <t xml:space="preserve">Spares for main hoist </t>
  </si>
  <si>
    <t xml:space="preserve">Main hoist pulley bearings </t>
  </si>
  <si>
    <t xml:space="preserve">Set of bearings for gear box </t>
  </si>
  <si>
    <t xml:space="preserve">Set of seals for main hoist </t>
  </si>
  <si>
    <t xml:space="preserve">Main hoist brake shoes </t>
  </si>
  <si>
    <t xml:space="preserve">Main hoist brake springs </t>
  </si>
  <si>
    <t xml:space="preserve">Main hoist brake shoe liners </t>
  </si>
  <si>
    <t xml:space="preserve">Disc pad </t>
  </si>
  <si>
    <t xml:space="preserve">Electrical: control panels/motors </t>
  </si>
  <si>
    <t xml:space="preserve">Power contactor of each rating </t>
  </si>
  <si>
    <t xml:space="preserve">2 nos. </t>
  </si>
  <si>
    <t xml:space="preserve">Over load relays of each rating </t>
  </si>
  <si>
    <t xml:space="preserve">MCCB/MPCB of each rating </t>
  </si>
  <si>
    <t xml:space="preserve">Push button of each type </t>
  </si>
  <si>
    <t xml:space="preserve">Set of bearings for main hoist motor </t>
  </si>
  <si>
    <t xml:space="preserve">Set of bearings for cross travel motor </t>
  </si>
  <si>
    <t xml:space="preserve">Set of bearings for long travel motor </t>
  </si>
  <si>
    <t xml:space="preserve">LT Motors of each type and rating </t>
  </si>
  <si>
    <t xml:space="preserve">a) </t>
  </si>
  <si>
    <t xml:space="preserve">Driving end bearing </t>
  </si>
  <si>
    <t xml:space="preserve">b) </t>
  </si>
  <si>
    <t xml:space="preserve">Non driving end bearing </t>
  </si>
  <si>
    <t xml:space="preserve">c) </t>
  </si>
  <si>
    <t xml:space="preserve">Terminal block for motors up to 30 Kw each rating </t>
  </si>
  <si>
    <t xml:space="preserve">10 Nos. </t>
  </si>
  <si>
    <t xml:space="preserve">d) </t>
  </si>
  <si>
    <t xml:space="preserve">Motors of each type &amp; rating </t>
  </si>
  <si>
    <t>“One (1) set” is defined as 100% requirement for one crane.</t>
  </si>
  <si>
    <t xml:space="preserve">VVVF drive of each type &amp; rating </t>
  </si>
  <si>
    <t>1 no.</t>
  </si>
  <si>
    <t>DOUBLE GIRDER EOT CRANES (&lt; 100T CAPACITY)</t>
  </si>
  <si>
    <t>DOUBLE GIRDER EOT CRANES (&lt;100T CAPACITY)</t>
  </si>
  <si>
    <t xml:space="preserve">A) </t>
  </si>
  <si>
    <t xml:space="preserve">B) </t>
  </si>
  <si>
    <t xml:space="preserve">C) </t>
  </si>
  <si>
    <r>
      <t xml:space="preserve">Total lumpsum firm price inclusive of all prevailing taxes, duties and other levies for </t>
    </r>
    <r>
      <rPr>
        <b/>
        <sz val="11"/>
        <rFont val="Arial"/>
        <family val="2"/>
      </rPr>
      <t>Mandatory spares</t>
    </r>
    <r>
      <rPr>
        <sz val="11"/>
        <rFont val="Arial"/>
        <family val="2"/>
      </rPr>
      <t xml:space="preserve"> comprising of manufacture, fabrication, assembly, inspection / testing at vendor's &amp; sub-vendor’s works, painting, forwarding, proper packing, shipment, delivery at site &amp; guarantee as per tender technical specification above, amendment &amp; agreements till placement of order.  (Price break up of mandatory spares is to be furnished as per Annexure- III).</t>
    </r>
  </si>
  <si>
    <t>no.</t>
  </si>
  <si>
    <t>A.0</t>
  </si>
  <si>
    <t>B.0</t>
  </si>
  <si>
    <t>MAJOR BREAK-UP OF PRICES GIVEN IN A.0 ABOVE</t>
  </si>
  <si>
    <t>MAJOR BREAK-UP OF PRICES GIVEN IN B.0 ABOVE</t>
  </si>
  <si>
    <t>set</t>
  </si>
  <si>
    <r>
      <t xml:space="preserve">Total lumpsum firm price  for erection and commissioning , trial run at site and successful load testing in line with drawings/ documents/ test procedures approved by BHEL/Customer for  PVC shrouded bus bar type  DSL for 23.8 M bay length  complete with all accessories  for the total scope defined as per technical specification </t>
    </r>
    <r>
      <rPr>
        <sz val="9"/>
        <color indexed="10"/>
        <rFont val="Book Antiqua"/>
        <family val="1"/>
      </rPr>
      <t xml:space="preserve">PE-TS-409-501-A002 </t>
    </r>
  </si>
  <si>
    <r>
      <t xml:space="preserve">Total lumpsum firm price for erection and commissioning , trial run at site and successful load testing in line with drawings/ documents/ test procedures approved by BHEL/Customer for  23.8 M bay length Gantry rail complete with all accessories  for the total scope defined as per technical specification </t>
    </r>
    <r>
      <rPr>
        <sz val="9"/>
        <color indexed="10"/>
        <rFont val="Book Antiqua"/>
        <family val="1"/>
      </rPr>
      <t xml:space="preserve">PE-TS-409-501-A002 </t>
    </r>
  </si>
  <si>
    <t>MANDATORY SPARES FOR 18T SEA WATER OUTFALL PUMP HOUSE CRANE</t>
  </si>
  <si>
    <t>PE-TS-435-501-A102</t>
  </si>
  <si>
    <t>MANDATORY SPARES FOR 15T SEA WATER INTAKE PUMP HOUSE CRANE</t>
  </si>
  <si>
    <t>Total lump sum firm price inclusive of all prevailing taxes, duties and other levies for SUPPLY PART, SERVICE PART &amp; MANDATORY SPARES comprising of design (i.e. preparation and submission of drawing /documents including “As Built” drawings and O&amp;M manuals), engineering, manufacture, fabrication, assembly, inspection / testing at vendor's &amp; sub-vendor’s works, painting, maintenance tools &amp; tackles , DSL and gantry rail complete with all accessories, fill of lubricants &amp; consumables, mandatory spares alongwith spares for erection,startup and commissioning  as required, forwarding, proper packing, shipment and delivery at site, unloading, handling, transportation &amp; storage at site, in-site transportation, assembly, erection &amp; commissioning, trial run at site, carrying out performance guarantee/Functional/Demonstration tests at site , training of customer/client O&amp;M staff &amp; final handing over to end customer in flawless condition of crane(s) for project and package specified above complete with all accessories  for the total scope defined as per BHEL NIT &amp; tender technical specification  PE-TS-435-501-A102, amendment &amp; agreements till placement of order.</t>
  </si>
  <si>
    <t>Total lumpsum firm price for design, engineering, manufacturing, inspection and testing,painting, supply/delivery duly packed at project site including freight in line with drawings/ documents/ test procedures approved by BHEL/Customer for  PVC shrouded Copper bus bar type  DSL for 20 M bay length  complete with all accessories  for the total scope defined as per technical specification PE-TS-435-501-A102</t>
  </si>
  <si>
    <t>Total lumpsum firm price for design, engineering, manufacturing, inspection and testing,painting, supply/delivery duly packed at project site including freight in line with drawings/ documents/ test procedures approved by BHEL/Customer for 20 M bay length Gantry rail complete with all accessories  for the total scope defined as per technical specification PE-TS-435-501-A102</t>
  </si>
  <si>
    <r>
      <t xml:space="preserve">Total lump sum firm price inclusive of all prevailing taxes, duties and other levies for </t>
    </r>
    <r>
      <rPr>
        <b/>
        <sz val="11"/>
        <rFont val="Arial"/>
        <family val="2"/>
      </rPr>
      <t>SUPPLY</t>
    </r>
    <r>
      <rPr>
        <sz val="11"/>
        <rFont val="Arial"/>
        <family val="2"/>
      </rPr>
      <t xml:space="preserve"> part comprising of design (i.e. preparation and submission of drawing /documents including “As Built” drawings and O&amp;M manuals), engineering, manufacture, fabrication, assembly, inspection / testing at vendor's &amp; sub-vendor’s works, painting, maintenance tools &amp; tackles, DSL and gantry rail complete with all accessories,  spares for erection, startup and commissioning as required, fill of lubricants &amp; consumables, forwarding, proper packing, shipment and delivery at site for project and package complete with all accessories  for 18T capacity double girder EOT crane with 19.7M lift of main hook,  7.2M span, 20 M bay length for </t>
    </r>
    <r>
      <rPr>
        <b/>
        <sz val="11"/>
        <rFont val="Arial"/>
        <family val="2"/>
      </rPr>
      <t>Sea water outfall pump house</t>
    </r>
    <r>
      <rPr>
        <sz val="11"/>
        <rFont val="Arial"/>
        <family val="2"/>
      </rPr>
      <t xml:space="preserve"> as defined in BHEL NIT &amp; tender technical specification, amendment &amp; agreements till placement of order.  </t>
    </r>
  </si>
  <si>
    <r>
      <t xml:space="preserve">Total lump sum firm price inclusive of all prevailing taxes, duties and other levies for </t>
    </r>
    <r>
      <rPr>
        <b/>
        <sz val="11"/>
        <rFont val="Arial"/>
        <family val="2"/>
      </rPr>
      <t>SUPPLY</t>
    </r>
    <r>
      <rPr>
        <sz val="11"/>
        <rFont val="Arial"/>
        <family val="2"/>
      </rPr>
      <t xml:space="preserve"> part comprising of design (i.e. preparation and submission of drawing /documents including “As Built” drawings and O&amp;M manuals), engineering, manufacture, fabrication, assembly, inspection / testing at vendor's &amp; sub-vendor’s works, painting, maintenance tools &amp; tackles, DSL and gantry rail complete with all accessories,  spares for erection, startup and commissioning as required, fill of lubricants &amp; consumables, forwarding, proper packing, shipment and delivery at site for project and package complete with all accessories  for 15T capacity double girder EOT crane with 21.3 M lift of main hook, 9M span, 35.7 M bay length for </t>
    </r>
    <r>
      <rPr>
        <b/>
        <sz val="11"/>
        <rFont val="Arial"/>
        <family val="2"/>
      </rPr>
      <t>Sea water intake pump house</t>
    </r>
    <r>
      <rPr>
        <sz val="11"/>
        <rFont val="Arial"/>
        <family val="2"/>
      </rPr>
      <t xml:space="preserve"> as defined in BHEL NIT &amp; tender technical specification, amendment &amp; agreements till placement of order.  </t>
    </r>
  </si>
  <si>
    <t>Total lump sum firm price inclusive of all prevailing taxes, duties and other levies for SUPPLY part comprising of design (i.e. preparation and submission of drawing /documents including “As Built” drawings and O&amp;M manuals), engineering, manufacture, fabrication, assembly, inspection / testing at vendor's &amp; sub-vendor’s works, painting, maintenance tools &amp; tackles, spares for erection, startup and commissioning as required, fill of lubricants &amp; consumables, forwarding, proper packing, shipment and delivery at site for project and package complete with all accessories  for 18T capacity double girder EOT crane with 19.7M lift of main hook,  7.2M span complete with all accessories, isolating switch and power cable from isolating switch to DSL,  Erection and commissioning spares for the total scope defined as per technical specification PE-TS-435-501-A102</t>
  </si>
  <si>
    <t>Total lump sum firm price inclusive of all prevailing taxes, duties and other levies for SUPPLY part comprising of design (i.e. preparation and submission of drawing /documents including “As Built” drawings and O&amp;M manuals), engineering, manufacture, fabrication, assembly, inspection / testing at vendor's &amp; sub-vendor’s works, painting, maintenance tools &amp; tackles, spares for erection, startup and commissioning as required, fill of lubricants &amp; consumables, forwarding, proper packing, shipment and delivery at site for project and package complete with all accessories  for 15T capacity double girder EOT crane with 21.3 M lift of main hook, 9M span complete with all accessories, isolating switch and power cable from isolating switch to DSL,  Erection and commissioning spares for the total scope defined as per technical specification PE-TS-435-501-A102</t>
  </si>
  <si>
    <t>Total lumpsum firm price for design, engineering, manufacturing, inspection and testing,painting, supply/delivery duly packed at project site including freight in line with drawings/ documents/ test procedures approved by BHEL/Customer for  PVC shrouded Copper bus bar type  DSL for 35.7 M bay length  complete with all accessories  for the total scope defined as per technical specification PE-TS-435-501-A102</t>
  </si>
  <si>
    <t>Total lumpsum firm price for design, engineering, manufacturing, inspection and testing,painting, supply/delivery duly packed at project site including freight in line with drawings/ documents/ test procedures approved by BHEL/Customer for 35.7 M bay length Gantry rail complete with all accessories  for the total scope defined as per technical specification PE-TS-435-501-A102</t>
  </si>
  <si>
    <t xml:space="preserve">Total lump sum firm price inclusive of all prevailing taxes, duties and other levies for SERVICE part comprising of unloading, handling, transportation &amp; storage at site, in-site transportation, assembly, erection &amp; commissioning of   PVC shrouded bus bar type  DSL for 20 M bay length  complete with all accessories  for the total scope defined as per technical specification PE-TS-435-501-A102 </t>
  </si>
  <si>
    <t>Total lump sum firm price inclusive of all prevailing taxes, duties and other levies for SERVICE part comprising of unloading, handling, transportation &amp; storage at site, in-site transportation, assembly, erection &amp; commissioning of   20M bay length Gantry rail complete with all accessories  for the total scope defined as per technical specification PE-TS-435-501-A102</t>
  </si>
  <si>
    <t>Total lump sum firm price inclusive of all prevailing taxes, duties and other levies for SERVICE part comprising of unloading, handling, transportation &amp; storage at site, in-site transportation, assembly, erection &amp; commissioning, trial run at site, and carrying out performance guarantee/Functional/Demonstration tests at site, training of customer/client O&amp;M staff &amp; final handing over to end customer in flawless condition of crane for project and package specified above complete with all accessories of 18T capacity double girder EOT crane with 19.7M lift of main hook,  7.2M span for sea water outfall P/H with all accessories isolating switch and power cable from isolating switch to DSL,  Erection and commissioning spares for the total scope defined as per technical specification PE-TS-435-501-A102</t>
  </si>
  <si>
    <t>Total lump sum firm price inclusive of all prevailing taxes, duties and other levies for SERVICE part comprising of unloading, handling, transportation &amp; storage at site, in-site transportation, assembly, erection &amp; commissioning, trial run at site, and carrying out performance guarantee/Functional/Demonstration tests at site, training of customer/client O&amp;M staff &amp; final handing over to end customer in flawless condition of crane for project and package specified above complete with all accessories of 15T capacity double girder EOT crane with 21.3 M lift of main hook, 9M span for sea water intake P/H with all accessories isolating switch and power cable from isolating switch to DSL,  Erection and commissioning spares for the total scope defined as per technical specification PE-TS-435-501-A102</t>
  </si>
  <si>
    <t xml:space="preserve">Total lump sum firm price inclusive of all prevailing taxes, duties and other levies for SERVICE part comprising of unloading, handling, transportation &amp; storage at site, in-site transportation, assembly, erection &amp; commissioning of   PVC shrouded bus bar type  DSL for 35.7 M bay length  complete with all accessories  for the total scope defined as per technical specification PE-TS-435-501-A102 </t>
  </si>
  <si>
    <t>Total lump sum firm price inclusive of all prevailing taxes, duties and other levies for SERVICE part comprising of unloading, handling, transportation &amp; storage at site, in-site transportation, assembly, erection &amp; commissioning of   35.7 M bay length Gantry rail complete with all accessories  for the total scope defined as per technical specification PE-TS-435-501-A102</t>
  </si>
  <si>
    <t>LIST OF ITEMS COMMOM FOR ALL CRANES</t>
  </si>
  <si>
    <t xml:space="preserve"> TOTAL</t>
  </si>
  <si>
    <r>
      <t xml:space="preserve">Total lump sum firm price inclusive of all prevailing taxes, duties and other levies for </t>
    </r>
    <r>
      <rPr>
        <b/>
        <sz val="11"/>
        <rFont val="Arial"/>
        <family val="2"/>
      </rPr>
      <t xml:space="preserve">SUPPLY </t>
    </r>
    <r>
      <rPr>
        <sz val="11"/>
        <rFont val="Arial"/>
        <family val="2"/>
      </rPr>
      <t>part comprising of design (i.e. preparation and submission of drawing /documents including “As Built” drawings and O&amp;M manuals), engineering, manufacture, fabrication, assembly, inspection / testing at vendor's &amp; sub-vendor’s works, painting, maintenance tools &amp; tackles, DSL and gantry rail complete with all accessories, spares for erection, startup and commissioning as required, fill of lubricants &amp; consumables, forwarding, proper packing, shipment and delivery at site for project and package complete with all accessories  for the total scope defined as per BHEL NIT &amp; tender technical specification  PE-TS-435-501-A102, amendment &amp; agreements till placement of order.  (Price break up is to be furnished as per Annexure- I).</t>
    </r>
  </si>
  <si>
    <r>
      <t xml:space="preserve">Total lump sum firm price inclusive of all prevailing taxes, duties and other levies for </t>
    </r>
    <r>
      <rPr>
        <b/>
        <sz val="11"/>
        <rFont val="Arial"/>
        <family val="2"/>
      </rPr>
      <t>SERVICE</t>
    </r>
    <r>
      <rPr>
        <sz val="11"/>
        <rFont val="Arial"/>
        <family val="2"/>
      </rPr>
      <t xml:space="preserve"> part comprising of unloading, handling, transportation &amp; storage at site, in-site transportation, assembly, erection &amp; commissioning, trial run at site, and carrying out performance guarantee/Functional/Demonstration tests at site, training of customer/client O&amp;M staff &amp; final handing over to end customer in flawless condition of crane(s) for project and package specified above complete with all accessories  for the total scope defined as per BHEL NIT &amp; tender technical specification  PE-TS-435-501-A102, amendment &amp; agreements till placement of order.  (Price break up is to be furnished as per Annexure- II).</t>
    </r>
  </si>
  <si>
    <t xml:space="preserve">Set of bearings for rope drum </t>
  </si>
  <si>
    <r>
      <t xml:space="preserve">Total lump sum firm price inclusive of all prevailing taxes, duties and other levies for SERVICE part comprising of unloading, handling, transportation &amp; storage at site, in-site transportation, assembly, erection &amp; commissioning, trial run at site, and carrying out performance guarantee/Functional/Demonstration tests at site, training of customer/client O&amp;M staff &amp; final handing over to end customer in flawless condition of crane(s) for project and package specified above complete with all accessories of </t>
    </r>
    <r>
      <rPr>
        <b/>
        <sz val="11"/>
        <color rgb="FFFF0000"/>
        <rFont val="Arial"/>
        <family val="2"/>
      </rPr>
      <t>15T capacit</t>
    </r>
    <r>
      <rPr>
        <sz val="11"/>
        <rFont val="Arial"/>
        <family val="2"/>
      </rPr>
      <t xml:space="preserve">y double girder EOT crane with 21.3 M lift of main hook, 9M span, 35.7 M bay length for </t>
    </r>
    <r>
      <rPr>
        <b/>
        <sz val="11"/>
        <rFont val="Arial"/>
        <family val="2"/>
      </rPr>
      <t>Sea water intake pump house</t>
    </r>
    <r>
      <rPr>
        <sz val="11"/>
        <rFont val="Arial"/>
        <family val="2"/>
      </rPr>
      <t xml:space="preserve"> as defined in BHEL NIT &amp; tender technical specification, amendment &amp; agreements till placement of order. </t>
    </r>
  </si>
  <si>
    <r>
      <t xml:space="preserve">Total lump sum firm price inclusive of all prevailing taxes, duties and other levies for SERVICE part comprising of unloading, handling, transportation &amp; storage at site, in-site transportation, assembly, erection &amp; commissioning, trial run at site, and carrying out performance guarantee/Functional/Demonstration tests at site, training of customer/client O&amp;M staff &amp; final handing over to end customer in flawless condition of crane(s) for project and package specified above complete with all accessories of </t>
    </r>
    <r>
      <rPr>
        <b/>
        <sz val="11"/>
        <color rgb="FFFF0000"/>
        <rFont val="Arial"/>
        <family val="2"/>
      </rPr>
      <t>18T capacity double girder EOT crane</t>
    </r>
    <r>
      <rPr>
        <sz val="11"/>
        <rFont val="Arial"/>
        <family val="2"/>
      </rPr>
      <t xml:space="preserve"> with 19.7M lift of main hook,  7.2M span, 20 M bay length for </t>
    </r>
    <r>
      <rPr>
        <b/>
        <sz val="11"/>
        <rFont val="Arial"/>
        <family val="2"/>
      </rPr>
      <t xml:space="preserve">Sea water outfall pump house </t>
    </r>
    <r>
      <rPr>
        <sz val="11"/>
        <rFont val="Arial"/>
        <family val="2"/>
      </rPr>
      <t xml:space="preserve">as defined in BHEL NIT &amp; tender technical specification, amendment &amp; agreements till placement of order. </t>
    </r>
  </si>
  <si>
    <t>SCOPE</t>
  </si>
  <si>
    <t>Fill yellow cells only</t>
  </si>
  <si>
    <t>Vendor Name</t>
  </si>
  <si>
    <t>Supply</t>
  </si>
  <si>
    <t>Service</t>
  </si>
  <si>
    <t xml:space="preserve">Taxes </t>
  </si>
  <si>
    <t>Freight in %</t>
  </si>
  <si>
    <t>Unit Price
(INR)</t>
  </si>
  <si>
    <t>Total Price
(INR)</t>
  </si>
  <si>
    <t>GST type</t>
  </si>
  <si>
    <t>GST rate in %</t>
  </si>
  <si>
    <t>GST amount in Rs.</t>
  </si>
  <si>
    <t>Total Price  Including Freight &amp; GST (INR)</t>
  </si>
  <si>
    <t>NA</t>
  </si>
  <si>
    <t>Total Freight
(INR)</t>
  </si>
  <si>
    <t>PRICE SCHEDULE</t>
  </si>
  <si>
    <t xml:space="preserve">Note: 
1)  Bidder to note that there shall be no implication with reference to change of span &amp; lift upto (+/-) 1000 mm as indicated in CCD.
</t>
  </si>
  <si>
    <t>ANNEXURE-I</t>
  </si>
  <si>
    <t xml:space="preserve">Note: 
1)  Bidder to note that there shall be no implication with reference to change of span &amp; lift upto (+/-) 1000 mm as indicated in CCD.
2) Any variation in length of  DSL/rail due to change in bay length will be adjusted based on unit rates arrived from 1.2,1.3,2.2,2.3 above
</t>
  </si>
  <si>
    <t>Total Ex-Works Price
(INR)</t>
  </si>
  <si>
    <t>ANNEXURE-II</t>
  </si>
  <si>
    <t>Note: 
1) Any variation in length of  DSL/rail due to change in bay length will be adjusted based on unit rates arrived from 1.2,1.3,2.2,2.3  above</t>
  </si>
  <si>
    <t>ANNEXURE-III
LIST OF MANDATORY SPARES</t>
  </si>
  <si>
    <t xml:space="preserve">electrical: control panels/motors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</si>
</sst>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4009]\ * #,##0.00_ ;_ [$₹-4009]\ * \-#,##0.00_ ;_ [$₹-4009]\ * &quot;-&quot;??_ ;_ @_ "/>
  </numFmts>
  <fonts count="17" x14ac:knownFonts="1">
    <font>
      <sz val="10"/>
      <name val="Arial"/>
    </font>
    <font>
      <sz val="10"/>
      <name val="Arial"/>
    </font>
    <font>
      <sz val="10"/>
      <name val="Arial"/>
      <family val="2"/>
    </font>
    <font>
      <sz val="12"/>
      <name val="Arial"/>
      <family val="2"/>
    </font>
    <font>
      <b/>
      <sz val="12"/>
      <name val="Arial"/>
      <family val="2"/>
    </font>
    <font>
      <b/>
      <sz val="14"/>
      <name val="Arial"/>
      <family val="2"/>
    </font>
    <font>
      <sz val="11"/>
      <name val="Arial"/>
      <family val="2"/>
    </font>
    <font>
      <b/>
      <sz val="11"/>
      <name val="Arial"/>
      <family val="2"/>
    </font>
    <font>
      <sz val="11"/>
      <name val="Calibri"/>
      <family val="2"/>
    </font>
    <font>
      <b/>
      <sz val="11"/>
      <name val="Calibri"/>
      <family val="2"/>
    </font>
    <font>
      <b/>
      <i/>
      <sz val="11"/>
      <name val="Arial"/>
      <family val="2"/>
    </font>
    <font>
      <sz val="9"/>
      <name val="Book Antiqua"/>
      <family val="1"/>
    </font>
    <font>
      <sz val="9"/>
      <color indexed="10"/>
      <name val="Book Antiqua"/>
      <family val="1"/>
    </font>
    <font>
      <sz val="11"/>
      <color theme="1"/>
      <name val="Arial"/>
      <family val="2"/>
    </font>
    <font>
      <sz val="11"/>
      <color rgb="FF000000"/>
      <name val="Arial"/>
      <family val="2"/>
    </font>
    <font>
      <b/>
      <sz val="11"/>
      <color rgb="FFFF0000"/>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2" fillId="0" borderId="0"/>
    <xf numFmtId="9" fontId="1" fillId="0" borderId="0" applyFont="0" applyFill="0" applyBorder="0" applyAlignment="0" applyProtection="0"/>
  </cellStyleXfs>
  <cellXfs count="57">
    <xf numFmtId="0" fontId="0" fillId="0" borderId="0" xfId="0"/>
    <xf numFmtId="0" fontId="4" fillId="0" borderId="1" xfId="0" applyFont="1" applyBorder="1" applyAlignment="1" applyProtection="1">
      <alignment horizontal="center" vertical="center" wrapText="1"/>
    </xf>
    <xf numFmtId="164" fontId="9" fillId="0" borderId="1" xfId="0" applyNumberFormat="1" applyFont="1" applyBorder="1" applyAlignment="1" applyProtection="1">
      <alignment horizontal="center" vertical="top" wrapText="1"/>
    </xf>
    <xf numFmtId="0" fontId="8" fillId="0" borderId="1" xfId="0" applyFont="1" applyBorder="1" applyAlignment="1" applyProtection="1">
      <alignment horizontal="center" vertical="center"/>
    </xf>
    <xf numFmtId="0" fontId="8" fillId="0" borderId="1" xfId="0" applyFont="1" applyFill="1" applyBorder="1" applyAlignment="1" applyProtection="1">
      <alignment horizontal="center"/>
    </xf>
    <xf numFmtId="0" fontId="9" fillId="0" borderId="1" xfId="0" applyFont="1" applyBorder="1" applyAlignment="1" applyProtection="1">
      <alignment horizontal="center" vertical="top" wrapText="1"/>
    </xf>
    <xf numFmtId="0" fontId="4" fillId="0" borderId="1" xfId="0" applyFont="1" applyBorder="1" applyAlignment="1" applyProtection="1">
      <alignment horizontal="right" vertical="center" wrapText="1"/>
    </xf>
    <xf numFmtId="0" fontId="4" fillId="0" borderId="1" xfId="0" applyFont="1" applyBorder="1" applyAlignment="1" applyProtection="1">
      <alignment horizontal="left" vertical="center" wrapText="1"/>
    </xf>
    <xf numFmtId="0" fontId="6" fillId="0" borderId="1" xfId="0" applyFont="1" applyBorder="1" applyAlignment="1" applyProtection="1">
      <alignment horizontal="left" vertical="top" wrapText="1"/>
    </xf>
    <xf numFmtId="0" fontId="4" fillId="0" borderId="1" xfId="0" applyFont="1" applyBorder="1" applyAlignment="1" applyProtection="1">
      <alignment horizontal="left" vertical="center"/>
    </xf>
    <xf numFmtId="0" fontId="6" fillId="0" borderId="1" xfId="0" applyFont="1" applyBorder="1" applyAlignment="1" applyProtection="1">
      <alignment horizontal="left" vertical="top" wrapText="1"/>
    </xf>
    <xf numFmtId="165" fontId="13" fillId="0" borderId="1" xfId="0" applyNumberFormat="1" applyFont="1" applyBorder="1" applyAlignment="1" applyProtection="1">
      <alignment vertical="center"/>
    </xf>
    <xf numFmtId="0" fontId="13" fillId="0" borderId="1" xfId="0" applyFont="1" applyBorder="1" applyAlignment="1" applyProtection="1">
      <alignment vertical="center"/>
    </xf>
    <xf numFmtId="0" fontId="13" fillId="0" borderId="1" xfId="0" applyFont="1" applyBorder="1" applyAlignment="1" applyProtection="1">
      <alignment horizontal="center" vertical="center"/>
    </xf>
    <xf numFmtId="2" fontId="13" fillId="2" borderId="1" xfId="2" applyNumberFormat="1" applyFont="1" applyFill="1" applyBorder="1" applyAlignment="1" applyProtection="1">
      <alignment horizontal="center" vertical="center"/>
      <protection locked="0"/>
    </xf>
    <xf numFmtId="9" fontId="13" fillId="2" borderId="1" xfId="2" applyFont="1" applyFill="1" applyBorder="1" applyAlignment="1" applyProtection="1">
      <alignment horizontal="center" vertical="center"/>
      <protection locked="0"/>
    </xf>
    <xf numFmtId="165" fontId="13" fillId="2" borderId="1" xfId="0" applyNumberFormat="1" applyFont="1" applyFill="1" applyBorder="1" applyAlignment="1" applyProtection="1">
      <alignment horizontal="center" vertical="center"/>
      <protection locked="0"/>
    </xf>
    <xf numFmtId="0" fontId="13" fillId="0" borderId="0" xfId="0" applyFont="1" applyFill="1" applyProtection="1"/>
    <xf numFmtId="0" fontId="2" fillId="0" borderId="0" xfId="0" applyFont="1" applyProtection="1"/>
    <xf numFmtId="0" fontId="6" fillId="0" borderId="1" xfId="0" applyFont="1" applyBorder="1" applyAlignment="1" applyProtection="1">
      <alignment horizontal="left" vertical="top"/>
    </xf>
    <xf numFmtId="0" fontId="10" fillId="0" borderId="1" xfId="0" applyFont="1" applyBorder="1" applyAlignment="1" applyProtection="1">
      <alignment horizontal="left" vertical="top" wrapText="1"/>
    </xf>
    <xf numFmtId="0" fontId="14" fillId="0" borderId="1" xfId="0" applyFont="1" applyBorder="1" applyAlignment="1" applyProtection="1">
      <alignment horizontal="left" vertical="top" wrapText="1"/>
    </xf>
    <xf numFmtId="2" fontId="13" fillId="2" borderId="1" xfId="2" applyNumberFormat="1" applyFont="1" applyFill="1" applyBorder="1" applyAlignment="1" applyProtection="1">
      <alignment horizontal="center" vertical="center"/>
    </xf>
    <xf numFmtId="0" fontId="10" fillId="0" borderId="1" xfId="0" applyFont="1" applyBorder="1" applyAlignment="1" applyProtection="1">
      <alignment horizontal="left" vertical="top"/>
    </xf>
    <xf numFmtId="0" fontId="7" fillId="2" borderId="1" xfId="0" applyFont="1" applyFill="1" applyBorder="1" applyAlignment="1" applyProtection="1">
      <alignment vertical="center" wrapText="1"/>
    </xf>
    <xf numFmtId="0" fontId="2" fillId="0" borderId="0" xfId="0" applyFont="1" applyAlignment="1" applyProtection="1">
      <alignment horizontal="right" vertical="center"/>
    </xf>
    <xf numFmtId="0" fontId="2" fillId="0" borderId="0" xfId="0" applyFont="1" applyAlignment="1" applyProtection="1">
      <alignment horizontal="center"/>
    </xf>
    <xf numFmtId="0" fontId="3" fillId="0" borderId="0" xfId="0" applyFont="1" applyProtection="1"/>
    <xf numFmtId="0" fontId="3" fillId="0" borderId="0" xfId="0" applyFont="1" applyAlignment="1" applyProtection="1">
      <alignment vertical="top"/>
    </xf>
    <xf numFmtId="0" fontId="2" fillId="0" borderId="0" xfId="0" applyFont="1" applyAlignment="1" applyProtection="1">
      <alignment horizontal="left"/>
    </xf>
    <xf numFmtId="0" fontId="2" fillId="0" borderId="0" xfId="0" applyFont="1" applyAlignment="1" applyProtection="1">
      <alignment horizontal="center" vertical="top"/>
    </xf>
    <xf numFmtId="0" fontId="2" fillId="0" borderId="0" xfId="0" applyFont="1" applyAlignment="1" applyProtection="1">
      <alignment horizontal="center" vertical="center"/>
    </xf>
    <xf numFmtId="0" fontId="11" fillId="0" borderId="1" xfId="0" applyFont="1" applyBorder="1" applyAlignment="1" applyProtection="1">
      <alignment horizontal="center" vertical="center" wrapText="1"/>
    </xf>
    <xf numFmtId="165" fontId="13" fillId="2" borderId="1" xfId="0" applyNumberFormat="1" applyFont="1" applyFill="1" applyBorder="1" applyAlignment="1" applyProtection="1">
      <alignment vertical="center"/>
    </xf>
    <xf numFmtId="2" fontId="6" fillId="0" borderId="1" xfId="0" applyNumberFormat="1" applyFont="1" applyBorder="1" applyAlignment="1" applyProtection="1">
      <alignment horizontal="justify" vertical="top"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top" wrapText="1"/>
    </xf>
    <xf numFmtId="0" fontId="4" fillId="0" borderId="1" xfId="0" applyFont="1" applyBorder="1" applyAlignment="1" applyProtection="1">
      <alignment horizontal="left" vertical="top"/>
    </xf>
    <xf numFmtId="0" fontId="9" fillId="0" borderId="1" xfId="0" applyFont="1" applyBorder="1" applyAlignment="1" applyProtection="1">
      <alignment horizontal="left" vertical="top" wrapText="1"/>
    </xf>
    <xf numFmtId="0" fontId="6" fillId="0" borderId="1" xfId="0" applyFont="1" applyBorder="1" applyAlignment="1" applyProtection="1">
      <alignment horizontal="left" vertical="top" wrapText="1"/>
    </xf>
    <xf numFmtId="165" fontId="16" fillId="3" borderId="1" xfId="0" applyNumberFormat="1"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49" fontId="13" fillId="2" borderId="1" xfId="2"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top" wrapText="1"/>
    </xf>
    <xf numFmtId="0" fontId="13" fillId="3" borderId="1" xfId="0" applyFont="1" applyFill="1" applyBorder="1" applyAlignment="1" applyProtection="1">
      <alignment horizontal="center"/>
    </xf>
    <xf numFmtId="0" fontId="5" fillId="0" borderId="1" xfId="0" applyFont="1" applyBorder="1" applyAlignment="1" applyProtection="1">
      <alignment horizontal="center" vertical="center" wrapText="1"/>
    </xf>
    <xf numFmtId="2" fontId="6" fillId="0" borderId="1" xfId="0" applyNumberFormat="1" applyFont="1" applyBorder="1" applyAlignment="1" applyProtection="1">
      <alignment horizontal="left" vertical="top" wrapText="1"/>
    </xf>
    <xf numFmtId="0" fontId="7" fillId="0" borderId="3"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wrapText="1"/>
    </xf>
  </cellXfs>
  <cellStyles count="3">
    <cellStyle name="Normal" xfId="0" builtinId="0"/>
    <cellStyle name="Normal 2" xfId="1"/>
    <cellStyle name="Percent" xfId="2" builtinId="5"/>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2413000</xdr:colOff>
      <xdr:row>8</xdr:row>
      <xdr:rowOff>666750</xdr:rowOff>
    </xdr:from>
    <xdr:ext cx="184731" cy="264560"/>
    <xdr:sp macro="" textlink="">
      <xdr:nvSpPr>
        <xdr:cNvPr id="2" name="TextBox 1">
          <a:extLst>
            <a:ext uri="{FF2B5EF4-FFF2-40B4-BE49-F238E27FC236}">
              <a16:creationId xmlns:a16="http://schemas.microsoft.com/office/drawing/2014/main" id="{CA93ECF4-0523-4FC7-8EF0-5BD6328D58E7}"/>
            </a:ext>
          </a:extLst>
        </xdr:cNvPr>
        <xdr:cNvSpPr txBox="1"/>
      </xdr:nvSpPr>
      <xdr:spPr>
        <a:xfrm>
          <a:off x="3013075" y="565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2413000</xdr:colOff>
      <xdr:row>12</xdr:row>
      <xdr:rowOff>666750</xdr:rowOff>
    </xdr:from>
    <xdr:ext cx="184731" cy="264560"/>
    <xdr:sp macro="" textlink="">
      <xdr:nvSpPr>
        <xdr:cNvPr id="4" name="TextBox 3">
          <a:extLst>
            <a:ext uri="{FF2B5EF4-FFF2-40B4-BE49-F238E27FC236}">
              <a16:creationId xmlns:a16="http://schemas.microsoft.com/office/drawing/2014/main" id="{1D95C488-F54E-405D-AA63-19E93F5F8D56}"/>
            </a:ext>
          </a:extLst>
        </xdr:cNvPr>
        <xdr:cNvSpPr txBox="1"/>
      </xdr:nvSpPr>
      <xdr:spPr>
        <a:xfrm>
          <a:off x="2861235" y="115588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2413000</xdr:colOff>
      <xdr:row>15</xdr:row>
      <xdr:rowOff>0</xdr:rowOff>
    </xdr:from>
    <xdr:ext cx="184731" cy="264560"/>
    <xdr:sp macro="" textlink="">
      <xdr:nvSpPr>
        <xdr:cNvPr id="5" name="TextBox 4">
          <a:extLst>
            <a:ext uri="{FF2B5EF4-FFF2-40B4-BE49-F238E27FC236}">
              <a16:creationId xmlns:a16="http://schemas.microsoft.com/office/drawing/2014/main" id="{AEDC07DA-F976-4175-B9F4-2C7EF39F10D1}"/>
            </a:ext>
          </a:extLst>
        </xdr:cNvPr>
        <xdr:cNvSpPr txBox="1"/>
      </xdr:nvSpPr>
      <xdr:spPr>
        <a:xfrm>
          <a:off x="2861235" y="14730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2413000</xdr:colOff>
      <xdr:row>15</xdr:row>
      <xdr:rowOff>0</xdr:rowOff>
    </xdr:from>
    <xdr:ext cx="184731" cy="264560"/>
    <xdr:sp macro="" textlink="">
      <xdr:nvSpPr>
        <xdr:cNvPr id="6" name="TextBox 5">
          <a:extLst>
            <a:ext uri="{FF2B5EF4-FFF2-40B4-BE49-F238E27FC236}">
              <a16:creationId xmlns:a16="http://schemas.microsoft.com/office/drawing/2014/main" id="{23001A3C-476E-4293-BEFD-F72EF260F850}"/>
            </a:ext>
          </a:extLst>
        </xdr:cNvPr>
        <xdr:cNvSpPr txBox="1"/>
      </xdr:nvSpPr>
      <xdr:spPr>
        <a:xfrm>
          <a:off x="2861235" y="1790139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2413000</xdr:colOff>
      <xdr:row>15</xdr:row>
      <xdr:rowOff>0</xdr:rowOff>
    </xdr:from>
    <xdr:ext cx="184731" cy="264560"/>
    <xdr:sp macro="" textlink="">
      <xdr:nvSpPr>
        <xdr:cNvPr id="7" name="TextBox 6">
          <a:extLst>
            <a:ext uri="{FF2B5EF4-FFF2-40B4-BE49-F238E27FC236}">
              <a16:creationId xmlns:a16="http://schemas.microsoft.com/office/drawing/2014/main" id="{13EB87B0-B021-43BB-8916-BD4C5CFEAE8F}"/>
            </a:ext>
          </a:extLst>
        </xdr:cNvPr>
        <xdr:cNvSpPr txBox="1"/>
      </xdr:nvSpPr>
      <xdr:spPr>
        <a:xfrm>
          <a:off x="2861235" y="21072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2413000</xdr:colOff>
      <xdr:row>15</xdr:row>
      <xdr:rowOff>0</xdr:rowOff>
    </xdr:from>
    <xdr:ext cx="184731" cy="264560"/>
    <xdr:sp macro="" textlink="">
      <xdr:nvSpPr>
        <xdr:cNvPr id="8" name="TextBox 7">
          <a:extLst>
            <a:ext uri="{FF2B5EF4-FFF2-40B4-BE49-F238E27FC236}">
              <a16:creationId xmlns:a16="http://schemas.microsoft.com/office/drawing/2014/main" id="{5F700688-DB4A-4C16-949F-2804A1481EDC}"/>
            </a:ext>
          </a:extLst>
        </xdr:cNvPr>
        <xdr:cNvSpPr txBox="1"/>
      </xdr:nvSpPr>
      <xdr:spPr>
        <a:xfrm>
          <a:off x="2861235" y="242439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2413000</xdr:colOff>
      <xdr:row>8</xdr:row>
      <xdr:rowOff>666750</xdr:rowOff>
    </xdr:from>
    <xdr:ext cx="184731" cy="264560"/>
    <xdr:sp macro="" textlink="">
      <xdr:nvSpPr>
        <xdr:cNvPr id="9" name="TextBox 8">
          <a:extLst>
            <a:ext uri="{FF2B5EF4-FFF2-40B4-BE49-F238E27FC236}">
              <a16:creationId xmlns:a16="http://schemas.microsoft.com/office/drawing/2014/main" id="{9F2C8B91-9B55-4A14-9A23-313E4F01538A}"/>
            </a:ext>
          </a:extLst>
        </xdr:cNvPr>
        <xdr:cNvSpPr txBox="1"/>
      </xdr:nvSpPr>
      <xdr:spPr>
        <a:xfrm>
          <a:off x="2861235" y="176100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2413000</xdr:colOff>
      <xdr:row>12</xdr:row>
      <xdr:rowOff>666750</xdr:rowOff>
    </xdr:from>
    <xdr:ext cx="184731" cy="264560"/>
    <xdr:sp macro="" textlink="">
      <xdr:nvSpPr>
        <xdr:cNvPr id="10" name="TextBox 9">
          <a:extLst>
            <a:ext uri="{FF2B5EF4-FFF2-40B4-BE49-F238E27FC236}">
              <a16:creationId xmlns:a16="http://schemas.microsoft.com/office/drawing/2014/main" id="{DE3D0EBE-1ACE-4BFF-8BA5-4C3A2CFEF369}"/>
            </a:ext>
          </a:extLst>
        </xdr:cNvPr>
        <xdr:cNvSpPr txBox="1"/>
      </xdr:nvSpPr>
      <xdr:spPr>
        <a:xfrm>
          <a:off x="2861235" y="208821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view="pageBreakPreview" topLeftCell="A4" zoomScale="70" zoomScaleNormal="80" zoomScaleSheetLayoutView="70" workbookViewId="0">
      <selection activeCell="F11" sqref="F11"/>
    </sheetView>
  </sheetViews>
  <sheetFormatPr defaultRowHeight="14.25" x14ac:dyDescent="0.2"/>
  <cols>
    <col min="1" max="1" width="6.7109375" style="29" customWidth="1"/>
    <col min="2" max="2" width="36.7109375" style="18" customWidth="1"/>
    <col min="3" max="3" width="57" style="18" customWidth="1"/>
    <col min="4" max="4" width="6.7109375" style="26" bestFit="1" customWidth="1"/>
    <col min="5" max="5" width="5.85546875" style="26" bestFit="1" customWidth="1"/>
    <col min="6" max="6" width="17.7109375" style="17" bestFit="1" customWidth="1"/>
    <col min="7" max="7" width="12" style="17" customWidth="1"/>
    <col min="8" max="8" width="13.7109375" style="17" customWidth="1"/>
    <col min="9" max="9" width="14.85546875" style="17" customWidth="1"/>
    <col min="10" max="10" width="12" style="17" bestFit="1" customWidth="1"/>
    <col min="11" max="11" width="15" style="17" customWidth="1"/>
    <col min="12" max="13" width="14.42578125" style="17" customWidth="1"/>
    <col min="14" max="14" width="20.28515625" style="17" customWidth="1"/>
    <col min="15" max="16384" width="9.140625" style="18"/>
  </cols>
  <sheetData>
    <row r="1" spans="1:14" ht="18" customHeight="1" x14ac:dyDescent="0.2">
      <c r="A1" s="41" t="s">
        <v>123</v>
      </c>
      <c r="B1" s="41"/>
      <c r="C1" s="41"/>
      <c r="D1" s="41"/>
      <c r="E1" s="41"/>
      <c r="F1" s="41"/>
      <c r="G1" s="41"/>
      <c r="H1" s="41"/>
      <c r="I1" s="41"/>
      <c r="J1" s="41"/>
      <c r="K1" s="41"/>
      <c r="L1" s="41"/>
      <c r="M1" s="41"/>
      <c r="N1" s="41"/>
    </row>
    <row r="2" spans="1:14" ht="15.75" x14ac:dyDescent="0.2">
      <c r="A2" s="36" t="s">
        <v>4</v>
      </c>
      <c r="B2" s="36"/>
      <c r="C2" s="36" t="s">
        <v>14</v>
      </c>
      <c r="D2" s="36"/>
      <c r="E2" s="36"/>
      <c r="F2" s="42" t="s">
        <v>109</v>
      </c>
      <c r="G2" s="42"/>
      <c r="H2" s="42"/>
      <c r="I2" s="42"/>
      <c r="J2" s="42"/>
      <c r="K2" s="42"/>
      <c r="L2" s="42"/>
      <c r="M2" s="42"/>
      <c r="N2" s="42"/>
    </row>
    <row r="3" spans="1:14" ht="15.75" x14ac:dyDescent="0.2">
      <c r="A3" s="36" t="s">
        <v>5</v>
      </c>
      <c r="B3" s="36"/>
      <c r="C3" s="36" t="s">
        <v>69</v>
      </c>
      <c r="D3" s="36"/>
      <c r="E3" s="36"/>
      <c r="F3" s="43" t="s">
        <v>110</v>
      </c>
      <c r="G3" s="43"/>
      <c r="H3" s="43"/>
      <c r="I3" s="43"/>
      <c r="J3" s="44"/>
      <c r="K3" s="44"/>
      <c r="L3" s="44"/>
      <c r="M3" s="44"/>
      <c r="N3" s="44"/>
    </row>
    <row r="4" spans="1:14" ht="15.75" x14ac:dyDescent="0.2">
      <c r="A4" s="36" t="s">
        <v>2</v>
      </c>
      <c r="B4" s="36"/>
      <c r="C4" s="37" t="s">
        <v>84</v>
      </c>
      <c r="D4" s="37"/>
      <c r="E4" s="37"/>
      <c r="F4" s="43"/>
      <c r="G4" s="43"/>
      <c r="H4" s="43"/>
      <c r="I4" s="43"/>
      <c r="J4" s="43"/>
      <c r="K4" s="43"/>
      <c r="L4" s="43"/>
      <c r="M4" s="43"/>
      <c r="N4" s="43"/>
    </row>
    <row r="5" spans="1:14" ht="22.5" customHeight="1" x14ac:dyDescent="0.2">
      <c r="A5" s="45" t="s">
        <v>108</v>
      </c>
      <c r="B5" s="45"/>
      <c r="C5" s="45"/>
      <c r="D5" s="45"/>
      <c r="E5" s="45"/>
      <c r="F5" s="35" t="s">
        <v>111</v>
      </c>
      <c r="G5" s="35"/>
      <c r="H5" s="35"/>
      <c r="I5" s="35" t="s">
        <v>112</v>
      </c>
      <c r="J5" s="35"/>
      <c r="K5" s="35" t="s">
        <v>113</v>
      </c>
      <c r="L5" s="35"/>
      <c r="M5" s="35"/>
      <c r="N5" s="1"/>
    </row>
    <row r="6" spans="1:14" s="26" customFormat="1" ht="78" customHeight="1" x14ac:dyDescent="0.2">
      <c r="A6" s="1" t="s">
        <v>3</v>
      </c>
      <c r="B6" s="35" t="s">
        <v>9</v>
      </c>
      <c r="C6" s="35"/>
      <c r="D6" s="1" t="s">
        <v>0</v>
      </c>
      <c r="E6" s="1" t="s">
        <v>1</v>
      </c>
      <c r="F6" s="1" t="s">
        <v>127</v>
      </c>
      <c r="G6" s="1" t="s">
        <v>114</v>
      </c>
      <c r="H6" s="1" t="s">
        <v>122</v>
      </c>
      <c r="I6" s="1" t="s">
        <v>115</v>
      </c>
      <c r="J6" s="1" t="s">
        <v>116</v>
      </c>
      <c r="K6" s="1" t="s">
        <v>117</v>
      </c>
      <c r="L6" s="1" t="s">
        <v>118</v>
      </c>
      <c r="M6" s="1" t="s">
        <v>119</v>
      </c>
      <c r="N6" s="1" t="s">
        <v>120</v>
      </c>
    </row>
    <row r="7" spans="1:14" s="27" customFormat="1" ht="183.75" customHeight="1" x14ac:dyDescent="0.2">
      <c r="A7" s="2">
        <v>1</v>
      </c>
      <c r="B7" s="34" t="s">
        <v>86</v>
      </c>
      <c r="C7" s="34"/>
      <c r="D7" s="3" t="s">
        <v>6</v>
      </c>
      <c r="E7" s="3">
        <v>1</v>
      </c>
      <c r="F7" s="46"/>
      <c r="G7" s="46"/>
      <c r="H7" s="46"/>
      <c r="I7" s="46"/>
      <c r="J7" s="46"/>
      <c r="K7" s="46"/>
      <c r="L7" s="46"/>
      <c r="M7" s="46"/>
      <c r="N7" s="11">
        <f>SUM(N9:N11)</f>
        <v>0</v>
      </c>
    </row>
    <row r="8" spans="1:14" s="27" customFormat="1" ht="18.75" customHeight="1" x14ac:dyDescent="0.25">
      <c r="A8" s="2">
        <v>2</v>
      </c>
      <c r="B8" s="38" t="s">
        <v>7</v>
      </c>
      <c r="C8" s="38"/>
      <c r="D8" s="4"/>
      <c r="E8" s="4"/>
      <c r="F8" s="12"/>
      <c r="G8" s="12"/>
      <c r="H8" s="12"/>
      <c r="I8" s="12"/>
      <c r="J8" s="12"/>
      <c r="K8" s="12"/>
      <c r="L8" s="13"/>
      <c r="M8" s="12"/>
      <c r="N8" s="12"/>
    </row>
    <row r="9" spans="1:14" s="27" customFormat="1" ht="148.5" customHeight="1" x14ac:dyDescent="0.2">
      <c r="A9" s="2">
        <v>2.1</v>
      </c>
      <c r="B9" s="34" t="s">
        <v>103</v>
      </c>
      <c r="C9" s="34"/>
      <c r="D9" s="3" t="s">
        <v>6</v>
      </c>
      <c r="E9" s="3">
        <v>1</v>
      </c>
      <c r="F9" s="33">
        <f>'DG EOT CRANE (&lt; 100T CAP)Annx-I'!F6+'DG EOT CRANE (&lt; 100T CAP)Annx-I'!F7</f>
        <v>0</v>
      </c>
      <c r="G9" s="15"/>
      <c r="H9" s="11">
        <f>F9*G9</f>
        <v>0</v>
      </c>
      <c r="I9" s="40" t="s">
        <v>121</v>
      </c>
      <c r="J9" s="40" t="str">
        <f>I9</f>
        <v>NA</v>
      </c>
      <c r="K9" s="16"/>
      <c r="L9" s="15"/>
      <c r="M9" s="11">
        <f>(F9+H9)*L9</f>
        <v>0</v>
      </c>
      <c r="N9" s="11">
        <f>+F9+H9+M9</f>
        <v>0</v>
      </c>
    </row>
    <row r="10" spans="1:14" s="27" customFormat="1" ht="135.75" customHeight="1" x14ac:dyDescent="0.2">
      <c r="A10" s="5">
        <v>2.2000000000000002</v>
      </c>
      <c r="B10" s="34" t="s">
        <v>104</v>
      </c>
      <c r="C10" s="34"/>
      <c r="D10" s="3" t="s">
        <v>6</v>
      </c>
      <c r="E10" s="3">
        <v>1</v>
      </c>
      <c r="F10" s="40" t="s">
        <v>121</v>
      </c>
      <c r="G10" s="40"/>
      <c r="H10" s="40"/>
      <c r="I10" s="33">
        <f>'DGEOT CRANE (&lt; 100T CAP)Annx-II'!F6+'DGEOT CRANE (&lt; 100T CAP)Annx-II'!F7</f>
        <v>0</v>
      </c>
      <c r="J10" s="11">
        <f>+I10*E10</f>
        <v>0</v>
      </c>
      <c r="K10" s="16"/>
      <c r="L10" s="15"/>
      <c r="M10" s="11">
        <f>(J10*L10)</f>
        <v>0</v>
      </c>
      <c r="N10" s="11">
        <f>+M10+J10</f>
        <v>0</v>
      </c>
    </row>
    <row r="11" spans="1:14" s="28" customFormat="1" ht="86.25" customHeight="1" x14ac:dyDescent="0.2">
      <c r="A11" s="5">
        <v>2.2999999999999998</v>
      </c>
      <c r="B11" s="34" t="s">
        <v>74</v>
      </c>
      <c r="C11" s="34"/>
      <c r="D11" s="3" t="s">
        <v>6</v>
      </c>
      <c r="E11" s="3">
        <v>1</v>
      </c>
      <c r="F11" s="33">
        <f>'DG CRANE(&lt; 100T) Annx-III'!D86</f>
        <v>0</v>
      </c>
      <c r="G11" s="15"/>
      <c r="H11" s="11">
        <f>F11*G11</f>
        <v>0</v>
      </c>
      <c r="I11" s="40" t="s">
        <v>121</v>
      </c>
      <c r="J11" s="40" t="str">
        <f>I11</f>
        <v>NA</v>
      </c>
      <c r="K11" s="16"/>
      <c r="L11" s="15"/>
      <c r="M11" s="11">
        <f>(F11+H11)*L11</f>
        <v>0</v>
      </c>
      <c r="N11" s="11">
        <f>+F11+H11+M11</f>
        <v>0</v>
      </c>
    </row>
    <row r="12" spans="1:14" s="27" customFormat="1" ht="37.5" customHeight="1" x14ac:dyDescent="0.2">
      <c r="A12" s="39" t="s">
        <v>124</v>
      </c>
      <c r="B12" s="39"/>
      <c r="C12" s="39"/>
      <c r="D12" s="39"/>
      <c r="E12" s="39"/>
      <c r="F12" s="39"/>
      <c r="G12" s="39"/>
      <c r="H12" s="39"/>
      <c r="I12" s="39"/>
      <c r="J12" s="39"/>
      <c r="K12" s="39"/>
      <c r="L12" s="39"/>
      <c r="M12" s="39"/>
      <c r="N12" s="39"/>
    </row>
    <row r="16" spans="1:14" ht="30" customHeight="1" x14ac:dyDescent="0.2"/>
    <row r="17" spans="2:2" ht="30" customHeight="1" x14ac:dyDescent="0.2"/>
    <row r="18" spans="2:2" ht="30" customHeight="1" x14ac:dyDescent="0.2">
      <c r="B18" s="27"/>
    </row>
    <row r="19" spans="2:2" ht="30" customHeight="1" x14ac:dyDescent="0.2"/>
    <row r="20" spans="2:2" ht="30" customHeight="1" x14ac:dyDescent="0.2"/>
    <row r="21" spans="2:2" ht="30" customHeight="1" x14ac:dyDescent="0.2"/>
    <row r="22" spans="2:2" ht="30" customHeight="1" x14ac:dyDescent="0.2"/>
    <row r="23" spans="2:2" ht="30" customHeight="1" x14ac:dyDescent="0.2"/>
    <row r="24" spans="2:2" ht="30.75" customHeight="1" x14ac:dyDescent="0.2"/>
    <row r="25" spans="2:2" ht="30" customHeight="1" x14ac:dyDescent="0.2"/>
    <row r="26" spans="2:2" ht="30" customHeight="1" x14ac:dyDescent="0.2"/>
    <row r="27" spans="2:2" ht="77.25" customHeight="1" x14ac:dyDescent="0.2"/>
    <row r="28" spans="2:2" ht="30" customHeight="1" x14ac:dyDescent="0.2"/>
    <row r="29" spans="2:2" ht="22.5" customHeight="1" x14ac:dyDescent="0.2"/>
    <row r="33" ht="27.75" customHeight="1" x14ac:dyDescent="0.2"/>
    <row r="37" ht="15" customHeight="1" x14ac:dyDescent="0.2"/>
    <row r="38" ht="20.25" customHeight="1" x14ac:dyDescent="0.2"/>
    <row r="39" ht="33.7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sheetProtection algorithmName="SHA-512" hashValue="KrSX6R2ngRfXAa1lEUiQMXW+WyAGp6dWggNra3tcdzSvFw0h6BuhQoSeXb7x0pFYPpMaRrdb205gsyXqLKedKA==" saltValue="L3dqzY9WqYEwFor+bPl2bg==" spinCount="100000" sheet="1"/>
  <mergeCells count="26">
    <mergeCell ref="A12:N12"/>
    <mergeCell ref="I9:J9"/>
    <mergeCell ref="I11:J11"/>
    <mergeCell ref="F10:H10"/>
    <mergeCell ref="A1:N1"/>
    <mergeCell ref="F2:N2"/>
    <mergeCell ref="F3:I3"/>
    <mergeCell ref="F4:N4"/>
    <mergeCell ref="J3:N3"/>
    <mergeCell ref="A5:E5"/>
    <mergeCell ref="F5:H5"/>
    <mergeCell ref="I5:J5"/>
    <mergeCell ref="K5:M5"/>
    <mergeCell ref="F7:M7"/>
    <mergeCell ref="B9:C9"/>
    <mergeCell ref="A3:B3"/>
    <mergeCell ref="B10:C10"/>
    <mergeCell ref="B11:C11"/>
    <mergeCell ref="B6:C6"/>
    <mergeCell ref="B7:C7"/>
    <mergeCell ref="A2:B2"/>
    <mergeCell ref="C3:E3"/>
    <mergeCell ref="C2:E2"/>
    <mergeCell ref="A4:B4"/>
    <mergeCell ref="C4:E4"/>
    <mergeCell ref="B8:C8"/>
  </mergeCells>
  <conditionalFormatting sqref="G9 K9:L9">
    <cfRule type="containsBlanks" dxfId="14" priority="10">
      <formula>LEN(TRIM(G9))=0</formula>
    </cfRule>
  </conditionalFormatting>
  <conditionalFormatting sqref="K10:L10">
    <cfRule type="containsBlanks" dxfId="13" priority="8">
      <formula>LEN(TRIM(K10))=0</formula>
    </cfRule>
  </conditionalFormatting>
  <conditionalFormatting sqref="I10">
    <cfRule type="containsBlanks" dxfId="12" priority="7">
      <formula>LEN(TRIM(I10))=0</formula>
    </cfRule>
  </conditionalFormatting>
  <conditionalFormatting sqref="G11 K11:L11">
    <cfRule type="containsBlanks" dxfId="11" priority="5">
      <formula>LEN(TRIM(G11))=0</formula>
    </cfRule>
  </conditionalFormatting>
  <conditionalFormatting sqref="F9">
    <cfRule type="containsBlanks" dxfId="10" priority="3">
      <formula>LEN(TRIM(F9))=0</formula>
    </cfRule>
  </conditionalFormatting>
  <conditionalFormatting sqref="F11">
    <cfRule type="containsBlanks" dxfId="9" priority="2">
      <formula>LEN(TRIM(F11))=0</formula>
    </cfRule>
  </conditionalFormatting>
  <conditionalFormatting sqref="J3">
    <cfRule type="containsBlanks" dxfId="8" priority="1">
      <formula>LEN(TRIM(J3))=0</formula>
    </cfRule>
  </conditionalFormatting>
  <dataValidations count="3">
    <dataValidation type="decimal" allowBlank="1" showInputMessage="1" showErrorMessage="1" error="Input Numeric Value" sqref="G9 G11">
      <formula1>0.01</formula1>
      <formula2>10000</formula2>
    </dataValidation>
    <dataValidation type="list" allowBlank="1" showInputMessage="1" showErrorMessage="1" error="Select  Applicable Type of GST" prompt="Select  Applicable Type of GST" sqref="K9:K11">
      <formula1>"IGST, CGST+SGST"</formula1>
    </dataValidation>
    <dataValidation allowBlank="1" showInputMessage="1" showErrorMessage="1" prompt="Price in this cell should match with Total Package Price in GeM" sqref="N7"/>
  </dataValidations>
  <pageMargins left="0.38" right="0.11811023622047245" top="0.49" bottom="0.15748031496062992" header="0.33" footer="0.44"/>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opLeftCell="A7" zoomScale="70" zoomScaleNormal="70" zoomScaleSheetLayoutView="70" workbookViewId="0">
      <selection activeCell="I10" sqref="I10"/>
    </sheetView>
  </sheetViews>
  <sheetFormatPr defaultRowHeight="12.75" x14ac:dyDescent="0.2"/>
  <cols>
    <col min="1" max="1" width="6.7109375" style="29" customWidth="1"/>
    <col min="2" max="2" width="56.42578125" style="18" customWidth="1"/>
    <col min="3" max="3" width="32.28515625" style="18" customWidth="1"/>
    <col min="4" max="4" width="6.7109375" style="26" bestFit="1" customWidth="1"/>
    <col min="5" max="5" width="6" style="26" bestFit="1" customWidth="1"/>
    <col min="6" max="6" width="25" style="26" customWidth="1"/>
    <col min="7" max="7" width="22.5703125" style="18" customWidth="1"/>
    <col min="8" max="8" width="15.42578125" style="18" customWidth="1"/>
    <col min="9" max="16384" width="9.140625" style="18"/>
  </cols>
  <sheetData>
    <row r="1" spans="1:6" ht="18" customHeight="1" x14ac:dyDescent="0.2">
      <c r="A1" s="47" t="s">
        <v>125</v>
      </c>
      <c r="B1" s="47"/>
      <c r="C1" s="47"/>
      <c r="D1" s="47"/>
      <c r="E1" s="47"/>
      <c r="F1" s="47"/>
    </row>
    <row r="2" spans="1:6" ht="22.5" customHeight="1" x14ac:dyDescent="0.2">
      <c r="A2" s="36" t="s">
        <v>4</v>
      </c>
      <c r="B2" s="36"/>
      <c r="C2" s="36" t="s">
        <v>14</v>
      </c>
      <c r="D2" s="36"/>
      <c r="E2" s="36"/>
      <c r="F2" s="36"/>
    </row>
    <row r="3" spans="1:6" ht="22.5" customHeight="1" x14ac:dyDescent="0.2">
      <c r="A3" s="36" t="s">
        <v>5</v>
      </c>
      <c r="B3" s="36"/>
      <c r="C3" s="36" t="s">
        <v>69</v>
      </c>
      <c r="D3" s="36"/>
      <c r="E3" s="36"/>
      <c r="F3" s="36"/>
    </row>
    <row r="4" spans="1:6" ht="22.5" customHeight="1" x14ac:dyDescent="0.2">
      <c r="A4" s="36" t="s">
        <v>2</v>
      </c>
      <c r="B4" s="36"/>
      <c r="C4" s="37" t="s">
        <v>84</v>
      </c>
      <c r="D4" s="37"/>
      <c r="E4" s="37"/>
      <c r="F4" s="37"/>
    </row>
    <row r="5" spans="1:6" s="26" customFormat="1" ht="54.75" customHeight="1" x14ac:dyDescent="0.2">
      <c r="A5" s="1" t="s">
        <v>3</v>
      </c>
      <c r="B5" s="35" t="s">
        <v>9</v>
      </c>
      <c r="C5" s="35"/>
      <c r="D5" s="1" t="s">
        <v>0</v>
      </c>
      <c r="E5" s="1" t="s">
        <v>1</v>
      </c>
      <c r="F5" s="1" t="s">
        <v>127</v>
      </c>
    </row>
    <row r="6" spans="1:6" s="27" customFormat="1" ht="151.5" customHeight="1" x14ac:dyDescent="0.2">
      <c r="A6" s="2" t="s">
        <v>76</v>
      </c>
      <c r="B6" s="34" t="s">
        <v>89</v>
      </c>
      <c r="C6" s="34"/>
      <c r="D6" s="3" t="s">
        <v>75</v>
      </c>
      <c r="E6" s="3">
        <v>1</v>
      </c>
      <c r="F6" s="22">
        <f>F9+F10+F11</f>
        <v>0</v>
      </c>
    </row>
    <row r="7" spans="1:6" s="27" customFormat="1" ht="151.5" customHeight="1" x14ac:dyDescent="0.2">
      <c r="A7" s="2" t="s">
        <v>77</v>
      </c>
      <c r="B7" s="34" t="s">
        <v>90</v>
      </c>
      <c r="C7" s="34"/>
      <c r="D7" s="3" t="s">
        <v>75</v>
      </c>
      <c r="E7" s="3">
        <v>1</v>
      </c>
      <c r="F7" s="22">
        <f>+F13+F14+F15</f>
        <v>0</v>
      </c>
    </row>
    <row r="8" spans="1:6" s="27" customFormat="1" ht="18.75" customHeight="1" x14ac:dyDescent="0.25">
      <c r="A8" s="2">
        <v>1</v>
      </c>
      <c r="B8" s="38" t="s">
        <v>78</v>
      </c>
      <c r="C8" s="38"/>
      <c r="D8" s="4"/>
      <c r="E8" s="4"/>
      <c r="F8" s="4"/>
    </row>
    <row r="9" spans="1:6" s="27" customFormat="1" ht="158.25" customHeight="1" x14ac:dyDescent="0.2">
      <c r="A9" s="32">
        <v>1.1000000000000001</v>
      </c>
      <c r="B9" s="34" t="s">
        <v>91</v>
      </c>
      <c r="C9" s="34"/>
      <c r="D9" s="3" t="s">
        <v>75</v>
      </c>
      <c r="E9" s="3">
        <v>1</v>
      </c>
      <c r="F9" s="14"/>
    </row>
    <row r="10" spans="1:6" s="27" customFormat="1" ht="78.75" customHeight="1" x14ac:dyDescent="0.2">
      <c r="A10" s="32">
        <v>1.2</v>
      </c>
      <c r="B10" s="34" t="s">
        <v>87</v>
      </c>
      <c r="C10" s="34"/>
      <c r="D10" s="3" t="s">
        <v>80</v>
      </c>
      <c r="E10" s="3">
        <v>1</v>
      </c>
      <c r="F10" s="14"/>
    </row>
    <row r="11" spans="1:6" s="27" customFormat="1" ht="78.75" customHeight="1" x14ac:dyDescent="0.2">
      <c r="A11" s="32">
        <v>1.3</v>
      </c>
      <c r="B11" s="34" t="s">
        <v>88</v>
      </c>
      <c r="C11" s="34"/>
      <c r="D11" s="3" t="s">
        <v>80</v>
      </c>
      <c r="E11" s="3">
        <v>1</v>
      </c>
      <c r="F11" s="14"/>
    </row>
    <row r="12" spans="1:6" s="27" customFormat="1" ht="18.75" customHeight="1" x14ac:dyDescent="0.25">
      <c r="A12" s="2">
        <v>2</v>
      </c>
      <c r="B12" s="38" t="s">
        <v>79</v>
      </c>
      <c r="C12" s="38"/>
      <c r="D12" s="4"/>
      <c r="E12" s="4"/>
      <c r="F12" s="4"/>
    </row>
    <row r="13" spans="1:6" s="27" customFormat="1" ht="152.25" customHeight="1" x14ac:dyDescent="0.2">
      <c r="A13" s="32">
        <v>2.1</v>
      </c>
      <c r="B13" s="34" t="s">
        <v>92</v>
      </c>
      <c r="C13" s="34"/>
      <c r="D13" s="3" t="s">
        <v>75</v>
      </c>
      <c r="E13" s="3">
        <v>1</v>
      </c>
      <c r="F13" s="14"/>
    </row>
    <row r="14" spans="1:6" s="27" customFormat="1" ht="90.75" customHeight="1" x14ac:dyDescent="0.2">
      <c r="A14" s="32">
        <v>2.2000000000000002</v>
      </c>
      <c r="B14" s="34" t="s">
        <v>93</v>
      </c>
      <c r="C14" s="34"/>
      <c r="D14" s="3" t="s">
        <v>80</v>
      </c>
      <c r="E14" s="3">
        <v>1</v>
      </c>
      <c r="F14" s="14"/>
    </row>
    <row r="15" spans="1:6" s="27" customFormat="1" ht="84" customHeight="1" x14ac:dyDescent="0.2">
      <c r="A15" s="32">
        <v>2.2999999999999998</v>
      </c>
      <c r="B15" s="34" t="s">
        <v>94</v>
      </c>
      <c r="C15" s="34"/>
      <c r="D15" s="3" t="s">
        <v>80</v>
      </c>
      <c r="E15" s="3">
        <v>1</v>
      </c>
      <c r="F15" s="14"/>
    </row>
    <row r="16" spans="1:6" s="27" customFormat="1" ht="75.75" customHeight="1" x14ac:dyDescent="0.2">
      <c r="A16" s="39" t="s">
        <v>126</v>
      </c>
      <c r="B16" s="39"/>
      <c r="C16" s="39"/>
      <c r="D16" s="39"/>
      <c r="E16" s="39"/>
      <c r="F16" s="39"/>
    </row>
    <row r="17" spans="6:6" ht="30" customHeight="1" x14ac:dyDescent="0.2">
      <c r="F17" s="30"/>
    </row>
    <row r="18" spans="6:6" ht="30" customHeight="1" x14ac:dyDescent="0.2">
      <c r="F18" s="30"/>
    </row>
    <row r="19" spans="6:6" ht="77.25" customHeight="1" x14ac:dyDescent="0.2">
      <c r="F19" s="30"/>
    </row>
    <row r="20" spans="6:6" ht="30" customHeight="1" x14ac:dyDescent="0.2"/>
    <row r="21" spans="6:6" ht="22.5" customHeight="1" x14ac:dyDescent="0.2">
      <c r="F21" s="31"/>
    </row>
    <row r="25" spans="6:6" ht="27.75" customHeight="1" x14ac:dyDescent="0.2"/>
    <row r="29" spans="6:6" ht="15" customHeight="1" x14ac:dyDescent="0.2"/>
    <row r="30" spans="6:6" ht="20.25" customHeight="1" x14ac:dyDescent="0.2"/>
    <row r="31" spans="6:6" ht="33.75" customHeight="1" x14ac:dyDescent="0.2"/>
    <row r="32" spans="6:6" ht="15" customHeight="1" x14ac:dyDescent="0.2"/>
    <row r="33" spans="2:6" s="29" customFormat="1" ht="15" customHeight="1" x14ac:dyDescent="0.2">
      <c r="B33" s="18"/>
      <c r="C33" s="18"/>
      <c r="D33" s="26"/>
      <c r="E33" s="26"/>
      <c r="F33" s="26"/>
    </row>
    <row r="34" spans="2:6" s="29" customFormat="1" ht="15" customHeight="1" x14ac:dyDescent="0.2">
      <c r="B34" s="18"/>
      <c r="C34" s="18"/>
      <c r="D34" s="26"/>
      <c r="E34" s="26"/>
      <c r="F34" s="26"/>
    </row>
    <row r="35" spans="2:6" s="29" customFormat="1" ht="15" customHeight="1" x14ac:dyDescent="0.2">
      <c r="B35" s="18"/>
      <c r="C35" s="18"/>
      <c r="D35" s="26"/>
      <c r="E35" s="26"/>
      <c r="F35" s="26"/>
    </row>
    <row r="36" spans="2:6" s="29" customFormat="1" ht="15" customHeight="1" x14ac:dyDescent="0.2">
      <c r="B36" s="18"/>
      <c r="C36" s="18"/>
      <c r="D36" s="26"/>
      <c r="E36" s="26"/>
      <c r="F36" s="26"/>
    </row>
    <row r="37" spans="2:6" s="29" customFormat="1" ht="15" customHeight="1" x14ac:dyDescent="0.2">
      <c r="B37" s="18"/>
      <c r="C37" s="18"/>
      <c r="D37" s="26"/>
      <c r="E37" s="26"/>
      <c r="F37" s="26"/>
    </row>
    <row r="38" spans="2:6" s="29" customFormat="1" ht="15" customHeight="1" x14ac:dyDescent="0.2">
      <c r="B38" s="18"/>
      <c r="C38" s="18"/>
      <c r="D38" s="26"/>
      <c r="E38" s="26"/>
      <c r="F38" s="26"/>
    </row>
    <row r="39" spans="2:6" s="29" customFormat="1" ht="15" customHeight="1" x14ac:dyDescent="0.2">
      <c r="B39" s="18"/>
      <c r="C39" s="18"/>
      <c r="D39" s="26"/>
      <c r="E39" s="26"/>
      <c r="F39" s="26"/>
    </row>
  </sheetData>
  <sheetProtection algorithmName="SHA-512" hashValue="hy4GcnWN58xWkBxDceEtkma7JS9MqhUz6BUt/TzdU1axaGW9+yoOwjXOYMkLowVXYR+ilG9Oohlh0EZrnPRtoA==" saltValue="krF+bERH1tAd2s388/c8vw==" spinCount="100000" sheet="1"/>
  <mergeCells count="19">
    <mergeCell ref="B8:C8"/>
    <mergeCell ref="B9:C9"/>
    <mergeCell ref="B10:C10"/>
    <mergeCell ref="A2:B2"/>
    <mergeCell ref="C2:F2"/>
    <mergeCell ref="A1:F1"/>
    <mergeCell ref="A16:F16"/>
    <mergeCell ref="B14:C14"/>
    <mergeCell ref="B15:C15"/>
    <mergeCell ref="B12:C12"/>
    <mergeCell ref="A3:B3"/>
    <mergeCell ref="C3:F3"/>
    <mergeCell ref="A4:B4"/>
    <mergeCell ref="C4:F4"/>
    <mergeCell ref="B5:C5"/>
    <mergeCell ref="B13:C13"/>
    <mergeCell ref="B6:C6"/>
    <mergeCell ref="B7:C7"/>
    <mergeCell ref="B11:C11"/>
  </mergeCells>
  <conditionalFormatting sqref="F9:F11">
    <cfRule type="containsBlanks" dxfId="7" priority="3">
      <formula>LEN(TRIM(F9))=0</formula>
    </cfRule>
  </conditionalFormatting>
  <conditionalFormatting sqref="F13:F15">
    <cfRule type="containsBlanks" dxfId="6" priority="2">
      <formula>LEN(TRIM(F13))=0</formula>
    </cfRule>
  </conditionalFormatting>
  <conditionalFormatting sqref="F6:F7">
    <cfRule type="containsBlanks" dxfId="5" priority="1">
      <formula>LEN(TRIM(F6))=0</formula>
    </cfRule>
  </conditionalFormatting>
  <pageMargins left="0.38" right="0.11811023622047245" top="0.49" bottom="0.15748031496062992" header="0.33" footer="0.44"/>
  <pageSetup paperSize="9" scale="68" orientation="portrait" r:id="rId1"/>
  <rowBreaks count="1" manualBreakCount="1">
    <brk id="1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80" zoomScaleNormal="80" zoomScaleSheetLayoutView="90" workbookViewId="0">
      <selection activeCell="F9" sqref="F9"/>
    </sheetView>
  </sheetViews>
  <sheetFormatPr defaultRowHeight="12.75" x14ac:dyDescent="0.2"/>
  <cols>
    <col min="1" max="1" width="6.7109375" style="29" customWidth="1"/>
    <col min="2" max="2" width="31.42578125" style="18" customWidth="1"/>
    <col min="3" max="3" width="60.7109375" style="18" customWidth="1"/>
    <col min="4" max="4" width="6.7109375" style="26" bestFit="1" customWidth="1"/>
    <col min="5" max="5" width="5.85546875" style="26" bestFit="1" customWidth="1"/>
    <col min="6" max="6" width="23.28515625" style="26" customWidth="1"/>
    <col min="7" max="7" width="22.5703125" style="18" customWidth="1"/>
    <col min="8" max="8" width="15.42578125" style="18" customWidth="1"/>
    <col min="9" max="16384" width="9.140625" style="18"/>
  </cols>
  <sheetData>
    <row r="1" spans="1:6" ht="40.5" customHeight="1" x14ac:dyDescent="0.2">
      <c r="A1" s="47" t="s">
        <v>128</v>
      </c>
      <c r="B1" s="47"/>
      <c r="C1" s="47"/>
      <c r="D1" s="47"/>
      <c r="E1" s="47"/>
      <c r="F1" s="47"/>
    </row>
    <row r="2" spans="1:6" ht="22.5" customHeight="1" x14ac:dyDescent="0.2">
      <c r="A2" s="36" t="s">
        <v>4</v>
      </c>
      <c r="B2" s="36"/>
      <c r="C2" s="36" t="s">
        <v>14</v>
      </c>
      <c r="D2" s="36"/>
      <c r="E2" s="36"/>
      <c r="F2" s="36"/>
    </row>
    <row r="3" spans="1:6" ht="22.5" customHeight="1" x14ac:dyDescent="0.2">
      <c r="A3" s="36" t="s">
        <v>5</v>
      </c>
      <c r="B3" s="36"/>
      <c r="C3" s="36" t="s">
        <v>69</v>
      </c>
      <c r="D3" s="36"/>
      <c r="E3" s="36"/>
      <c r="F3" s="36"/>
    </row>
    <row r="4" spans="1:6" ht="22.5" customHeight="1" x14ac:dyDescent="0.2">
      <c r="A4" s="36" t="s">
        <v>2</v>
      </c>
      <c r="B4" s="36"/>
      <c r="C4" s="37" t="s">
        <v>84</v>
      </c>
      <c r="D4" s="37"/>
      <c r="E4" s="37"/>
      <c r="F4" s="37"/>
    </row>
    <row r="5" spans="1:6" s="26" customFormat="1" ht="55.5" customHeight="1" x14ac:dyDescent="0.2">
      <c r="A5" s="1" t="s">
        <v>3</v>
      </c>
      <c r="B5" s="35" t="s">
        <v>9</v>
      </c>
      <c r="C5" s="35"/>
      <c r="D5" s="1" t="s">
        <v>0</v>
      </c>
      <c r="E5" s="1" t="s">
        <v>1</v>
      </c>
      <c r="F5" s="1" t="s">
        <v>116</v>
      </c>
    </row>
    <row r="6" spans="1:6" s="27" customFormat="1" ht="144" customHeight="1" x14ac:dyDescent="0.2">
      <c r="A6" s="2" t="s">
        <v>76</v>
      </c>
      <c r="B6" s="34" t="s">
        <v>107</v>
      </c>
      <c r="C6" s="34"/>
      <c r="D6" s="3" t="s">
        <v>6</v>
      </c>
      <c r="E6" s="3">
        <v>1</v>
      </c>
      <c r="F6" s="22">
        <f>F9+F10+F11</f>
        <v>0</v>
      </c>
    </row>
    <row r="7" spans="1:6" s="27" customFormat="1" ht="144" customHeight="1" x14ac:dyDescent="0.2">
      <c r="A7" s="2" t="s">
        <v>77</v>
      </c>
      <c r="B7" s="34" t="s">
        <v>106</v>
      </c>
      <c r="C7" s="34"/>
      <c r="D7" s="3" t="s">
        <v>6</v>
      </c>
      <c r="E7" s="3">
        <v>1</v>
      </c>
      <c r="F7" s="22">
        <f>+F13+F14+F15</f>
        <v>0</v>
      </c>
    </row>
    <row r="8" spans="1:6" s="27" customFormat="1" ht="18.75" customHeight="1" x14ac:dyDescent="0.25">
      <c r="A8" s="2">
        <v>1</v>
      </c>
      <c r="B8" s="38" t="s">
        <v>78</v>
      </c>
      <c r="C8" s="38"/>
      <c r="D8" s="4"/>
      <c r="E8" s="4"/>
      <c r="F8" s="4"/>
    </row>
    <row r="9" spans="1:6" s="27" customFormat="1" ht="144.75" customHeight="1" x14ac:dyDescent="0.2">
      <c r="A9" s="2">
        <v>1.1000000000000001</v>
      </c>
      <c r="B9" s="34" t="s">
        <v>97</v>
      </c>
      <c r="C9" s="34"/>
      <c r="D9" s="3" t="s">
        <v>6</v>
      </c>
      <c r="E9" s="3">
        <v>1</v>
      </c>
      <c r="F9" s="14"/>
    </row>
    <row r="10" spans="1:6" s="27" customFormat="1" ht="87" customHeight="1" x14ac:dyDescent="0.2">
      <c r="A10" s="5">
        <v>1.2</v>
      </c>
      <c r="B10" s="34" t="s">
        <v>95</v>
      </c>
      <c r="C10" s="34" t="s">
        <v>81</v>
      </c>
      <c r="D10" s="3" t="s">
        <v>6</v>
      </c>
      <c r="E10" s="3">
        <v>1</v>
      </c>
      <c r="F10" s="14"/>
    </row>
    <row r="11" spans="1:6" s="28" customFormat="1" ht="87" customHeight="1" x14ac:dyDescent="0.2">
      <c r="A11" s="2">
        <v>1.3</v>
      </c>
      <c r="B11" s="34" t="s">
        <v>96</v>
      </c>
      <c r="C11" s="34" t="s">
        <v>82</v>
      </c>
      <c r="D11" s="3" t="s">
        <v>6</v>
      </c>
      <c r="E11" s="3">
        <v>1</v>
      </c>
      <c r="F11" s="14"/>
    </row>
    <row r="12" spans="1:6" s="27" customFormat="1" ht="18.75" customHeight="1" x14ac:dyDescent="0.25">
      <c r="A12" s="2">
        <v>2</v>
      </c>
      <c r="B12" s="38" t="s">
        <v>79</v>
      </c>
      <c r="C12" s="38"/>
      <c r="D12" s="4"/>
      <c r="E12" s="4"/>
      <c r="F12" s="4"/>
    </row>
    <row r="13" spans="1:6" s="27" customFormat="1" ht="152.25" customHeight="1" x14ac:dyDescent="0.2">
      <c r="A13" s="2">
        <v>2.1</v>
      </c>
      <c r="B13" s="34" t="s">
        <v>98</v>
      </c>
      <c r="C13" s="34"/>
      <c r="D13" s="3" t="s">
        <v>6</v>
      </c>
      <c r="E13" s="3">
        <v>1</v>
      </c>
      <c r="F13" s="14"/>
    </row>
    <row r="14" spans="1:6" s="27" customFormat="1" ht="81" customHeight="1" x14ac:dyDescent="0.2">
      <c r="A14" s="5">
        <v>2.2000000000000002</v>
      </c>
      <c r="B14" s="34" t="s">
        <v>99</v>
      </c>
      <c r="C14" s="34" t="s">
        <v>81</v>
      </c>
      <c r="D14" s="3" t="s">
        <v>6</v>
      </c>
      <c r="E14" s="3">
        <v>1</v>
      </c>
      <c r="F14" s="14"/>
    </row>
    <row r="15" spans="1:6" s="28" customFormat="1" ht="88.5" customHeight="1" x14ac:dyDescent="0.2">
      <c r="A15" s="2">
        <v>2.2999999999999998</v>
      </c>
      <c r="B15" s="34" t="s">
        <v>100</v>
      </c>
      <c r="C15" s="34" t="s">
        <v>82</v>
      </c>
      <c r="D15" s="3" t="s">
        <v>6</v>
      </c>
      <c r="E15" s="3">
        <v>1</v>
      </c>
      <c r="F15" s="14"/>
    </row>
    <row r="16" spans="1:6" s="28" customFormat="1" ht="65.25" customHeight="1" x14ac:dyDescent="0.2">
      <c r="A16" s="48" t="s">
        <v>129</v>
      </c>
      <c r="B16" s="48"/>
      <c r="C16" s="48"/>
      <c r="D16" s="48"/>
      <c r="E16" s="48"/>
      <c r="F16" s="48"/>
    </row>
    <row r="20" spans="6:6" ht="30" customHeight="1" x14ac:dyDescent="0.2"/>
    <row r="21" spans="6:6" ht="30" customHeight="1" x14ac:dyDescent="0.2">
      <c r="F21" s="30"/>
    </row>
    <row r="22" spans="6:6" ht="30" customHeight="1" x14ac:dyDescent="0.2">
      <c r="F22" s="30"/>
    </row>
    <row r="23" spans="6:6" ht="30" customHeight="1" x14ac:dyDescent="0.2">
      <c r="F23" s="30"/>
    </row>
    <row r="24" spans="6:6" ht="30" customHeight="1" x14ac:dyDescent="0.2">
      <c r="F24" s="30"/>
    </row>
    <row r="25" spans="6:6" ht="30" customHeight="1" x14ac:dyDescent="0.2">
      <c r="F25" s="30"/>
    </row>
    <row r="26" spans="6:6" ht="30" customHeight="1" x14ac:dyDescent="0.2">
      <c r="F26" s="30"/>
    </row>
    <row r="27" spans="6:6" ht="30" customHeight="1" x14ac:dyDescent="0.2">
      <c r="F27" s="30"/>
    </row>
    <row r="28" spans="6:6" ht="30.75" customHeight="1" x14ac:dyDescent="0.2">
      <c r="F28" s="30"/>
    </row>
    <row r="29" spans="6:6" ht="30" customHeight="1" x14ac:dyDescent="0.2">
      <c r="F29" s="30"/>
    </row>
    <row r="30" spans="6:6" ht="30" customHeight="1" x14ac:dyDescent="0.2">
      <c r="F30" s="30"/>
    </row>
    <row r="31" spans="6:6" ht="77.25" customHeight="1" x14ac:dyDescent="0.2">
      <c r="F31" s="30"/>
    </row>
    <row r="32" spans="6:6" ht="30" customHeight="1" x14ac:dyDescent="0.2"/>
    <row r="33" spans="2:6" ht="22.5" customHeight="1" x14ac:dyDescent="0.2">
      <c r="F33" s="31"/>
    </row>
    <row r="37" spans="2:6" ht="27.75" customHeight="1" x14ac:dyDescent="0.2"/>
    <row r="41" spans="2:6" ht="15" customHeight="1" x14ac:dyDescent="0.2"/>
    <row r="42" spans="2:6" ht="20.25" customHeight="1" x14ac:dyDescent="0.2"/>
    <row r="43" spans="2:6" ht="33.75" customHeight="1" x14ac:dyDescent="0.2"/>
    <row r="44" spans="2:6" ht="15" customHeight="1" x14ac:dyDescent="0.2"/>
    <row r="45" spans="2:6" s="29" customFormat="1" ht="15" customHeight="1" x14ac:dyDescent="0.2">
      <c r="B45" s="18"/>
      <c r="C45" s="18"/>
      <c r="D45" s="26"/>
      <c r="E45" s="26"/>
      <c r="F45" s="26"/>
    </row>
    <row r="46" spans="2:6" s="29" customFormat="1" ht="15" customHeight="1" x14ac:dyDescent="0.2">
      <c r="B46" s="18"/>
      <c r="C46" s="18"/>
      <c r="D46" s="26"/>
      <c r="E46" s="26"/>
      <c r="F46" s="26"/>
    </row>
    <row r="47" spans="2:6" s="29" customFormat="1" ht="15" customHeight="1" x14ac:dyDescent="0.2">
      <c r="B47" s="18"/>
      <c r="C47" s="18"/>
      <c r="D47" s="26"/>
      <c r="E47" s="26"/>
      <c r="F47" s="26"/>
    </row>
    <row r="48" spans="2:6" s="29" customFormat="1" ht="15" customHeight="1" x14ac:dyDescent="0.2">
      <c r="B48" s="18"/>
      <c r="C48" s="18"/>
      <c r="D48" s="26"/>
      <c r="E48" s="26"/>
      <c r="F48" s="26"/>
    </row>
    <row r="49" spans="2:6" s="29" customFormat="1" ht="15" customHeight="1" x14ac:dyDescent="0.2">
      <c r="B49" s="18"/>
      <c r="C49" s="18"/>
      <c r="D49" s="26"/>
      <c r="E49" s="26"/>
      <c r="F49" s="26"/>
    </row>
    <row r="50" spans="2:6" s="29" customFormat="1" ht="15" customHeight="1" x14ac:dyDescent="0.2">
      <c r="B50" s="18"/>
      <c r="C50" s="18"/>
      <c r="D50" s="26"/>
      <c r="E50" s="26"/>
      <c r="F50" s="26"/>
    </row>
    <row r="51" spans="2:6" s="29" customFormat="1" ht="15" customHeight="1" x14ac:dyDescent="0.2">
      <c r="B51" s="18"/>
      <c r="C51" s="18"/>
      <c r="D51" s="26"/>
      <c r="E51" s="26"/>
      <c r="F51" s="26"/>
    </row>
  </sheetData>
  <sheetProtection algorithmName="SHA-512" hashValue="+irHV0TBVTBMbKmCL/KT6aiYZ/lssqISxEkNenc5wEsacOZGbWYpj3RcLrkIFwsziU4nFOrStx9aBUNpdOf18Q==" saltValue="kBmkd7/YTQHHtZ/GZamIWw==" spinCount="100000" sheet="1"/>
  <mergeCells count="19">
    <mergeCell ref="A4:B4"/>
    <mergeCell ref="C4:F4"/>
    <mergeCell ref="B5:C5"/>
    <mergeCell ref="A16:F16"/>
    <mergeCell ref="B13:C13"/>
    <mergeCell ref="B14:C14"/>
    <mergeCell ref="B15:C15"/>
    <mergeCell ref="B6:C6"/>
    <mergeCell ref="B7:C7"/>
    <mergeCell ref="B12:C12"/>
    <mergeCell ref="B9:C9"/>
    <mergeCell ref="B8:C8"/>
    <mergeCell ref="B10:C10"/>
    <mergeCell ref="B11:C11"/>
    <mergeCell ref="A2:B2"/>
    <mergeCell ref="C2:F2"/>
    <mergeCell ref="A1:F1"/>
    <mergeCell ref="A3:B3"/>
    <mergeCell ref="C3:F3"/>
  </mergeCells>
  <conditionalFormatting sqref="F9:F11">
    <cfRule type="containsBlanks" dxfId="4" priority="3">
      <formula>LEN(TRIM(F9))=0</formula>
    </cfRule>
  </conditionalFormatting>
  <conditionalFormatting sqref="F13:F15">
    <cfRule type="containsBlanks" dxfId="3" priority="2">
      <formula>LEN(TRIM(F13))=0</formula>
    </cfRule>
  </conditionalFormatting>
  <conditionalFormatting sqref="F6:F7">
    <cfRule type="containsBlanks" dxfId="2" priority="1">
      <formula>LEN(TRIM(F6))=0</formula>
    </cfRule>
  </conditionalFormatting>
  <pageMargins left="0.38" right="0.11811023622047245" top="0.49" bottom="0.15748031496062992" header="0.33" footer="0.44"/>
  <pageSetup paperSize="9" scale="68" orientation="portrait" r:id="rId1"/>
  <rowBreaks count="1" manualBreakCount="1">
    <brk id="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0"/>
  <sheetViews>
    <sheetView tabSelected="1" view="pageBreakPreview" topLeftCell="A67" zoomScale="85" zoomScaleNormal="85" zoomScaleSheetLayoutView="85" workbookViewId="0">
      <selection activeCell="D86" sqref="D86"/>
    </sheetView>
  </sheetViews>
  <sheetFormatPr defaultColWidth="8.85546875" defaultRowHeight="12.75" x14ac:dyDescent="0.2"/>
  <cols>
    <col min="1" max="1" width="8.7109375" style="25" customWidth="1"/>
    <col min="2" max="2" width="39.140625" style="18" customWidth="1"/>
    <col min="3" max="3" width="36.7109375" style="18" customWidth="1"/>
    <col min="4" max="4" width="24.28515625" style="18" customWidth="1"/>
    <col min="5" max="16384" width="8.85546875" style="18"/>
  </cols>
  <sheetData>
    <row r="1" spans="1:4" ht="47.25" customHeight="1" x14ac:dyDescent="0.2">
      <c r="A1" s="52" t="s">
        <v>130</v>
      </c>
      <c r="B1" s="53"/>
      <c r="C1" s="53"/>
      <c r="D1" s="53"/>
    </row>
    <row r="2" spans="1:4" ht="17.25" customHeight="1" x14ac:dyDescent="0.2">
      <c r="A2" s="36" t="s">
        <v>4</v>
      </c>
      <c r="B2" s="36"/>
      <c r="C2" s="36" t="s">
        <v>14</v>
      </c>
      <c r="D2" s="36"/>
    </row>
    <row r="3" spans="1:4" ht="15.75" x14ac:dyDescent="0.2">
      <c r="A3" s="36" t="s">
        <v>5</v>
      </c>
      <c r="B3" s="36"/>
      <c r="C3" s="36" t="s">
        <v>70</v>
      </c>
      <c r="D3" s="36"/>
    </row>
    <row r="4" spans="1:4" ht="22.5" customHeight="1" x14ac:dyDescent="0.2">
      <c r="A4" s="36" t="s">
        <v>2</v>
      </c>
      <c r="B4" s="36"/>
      <c r="C4" s="37" t="s">
        <v>84</v>
      </c>
      <c r="D4" s="37"/>
    </row>
    <row r="5" spans="1:4" ht="47.25" x14ac:dyDescent="0.2">
      <c r="A5" s="6" t="s">
        <v>8</v>
      </c>
      <c r="B5" s="7" t="s">
        <v>9</v>
      </c>
      <c r="C5" s="7" t="s">
        <v>12</v>
      </c>
      <c r="D5" s="1" t="s">
        <v>127</v>
      </c>
    </row>
    <row r="6" spans="1:4" ht="15.75" x14ac:dyDescent="0.2">
      <c r="A6" s="7" t="s">
        <v>71</v>
      </c>
      <c r="B6" s="9" t="s">
        <v>83</v>
      </c>
      <c r="C6" s="7"/>
      <c r="D6" s="1"/>
    </row>
    <row r="7" spans="1:4" ht="14.25" x14ac:dyDescent="0.2">
      <c r="A7" s="19">
        <v>1</v>
      </c>
      <c r="B7" s="20" t="s">
        <v>15</v>
      </c>
      <c r="C7" s="21"/>
      <c r="D7" s="8"/>
    </row>
    <row r="8" spans="1:4" ht="14.25" x14ac:dyDescent="0.2">
      <c r="A8" s="19" t="s">
        <v>30</v>
      </c>
      <c r="B8" s="8" t="s">
        <v>16</v>
      </c>
      <c r="C8" s="8" t="s">
        <v>13</v>
      </c>
      <c r="D8" s="14"/>
    </row>
    <row r="9" spans="1:4" ht="14.25" x14ac:dyDescent="0.2">
      <c r="A9" s="19" t="s">
        <v>31</v>
      </c>
      <c r="B9" s="8" t="s">
        <v>17</v>
      </c>
      <c r="C9" s="8" t="s">
        <v>13</v>
      </c>
      <c r="D9" s="14"/>
    </row>
    <row r="10" spans="1:4" ht="14.25" x14ac:dyDescent="0.2">
      <c r="A10" s="19" t="s">
        <v>32</v>
      </c>
      <c r="B10" s="8" t="s">
        <v>18</v>
      </c>
      <c r="C10" s="8" t="s">
        <v>13</v>
      </c>
      <c r="D10" s="14"/>
    </row>
    <row r="11" spans="1:4" ht="14.25" x14ac:dyDescent="0.2">
      <c r="A11" s="19" t="s">
        <v>33</v>
      </c>
      <c r="B11" s="8" t="s">
        <v>19</v>
      </c>
      <c r="C11" s="8" t="s">
        <v>13</v>
      </c>
      <c r="D11" s="14"/>
    </row>
    <row r="12" spans="1:4" ht="14.25" x14ac:dyDescent="0.2">
      <c r="A12" s="19" t="s">
        <v>34</v>
      </c>
      <c r="B12" s="8" t="s">
        <v>20</v>
      </c>
      <c r="C12" s="8" t="s">
        <v>13</v>
      </c>
      <c r="D12" s="14"/>
    </row>
    <row r="13" spans="1:4" ht="14.25" x14ac:dyDescent="0.2">
      <c r="A13" s="19" t="s">
        <v>35</v>
      </c>
      <c r="B13" s="8" t="s">
        <v>21</v>
      </c>
      <c r="C13" s="8" t="s">
        <v>13</v>
      </c>
      <c r="D13" s="14"/>
    </row>
    <row r="14" spans="1:4" ht="14.25" x14ac:dyDescent="0.2">
      <c r="A14" s="19" t="s">
        <v>36</v>
      </c>
      <c r="B14" s="8" t="s">
        <v>22</v>
      </c>
      <c r="C14" s="8" t="s">
        <v>13</v>
      </c>
      <c r="D14" s="14"/>
    </row>
    <row r="15" spans="1:4" ht="14.25" x14ac:dyDescent="0.2">
      <c r="A15" s="19" t="s">
        <v>37</v>
      </c>
      <c r="B15" s="8" t="s">
        <v>23</v>
      </c>
      <c r="C15" s="8" t="s">
        <v>13</v>
      </c>
      <c r="D15" s="14"/>
    </row>
    <row r="16" spans="1:4" ht="14.25" x14ac:dyDescent="0.2">
      <c r="A16" s="19">
        <v>2</v>
      </c>
      <c r="B16" s="20" t="s">
        <v>24</v>
      </c>
      <c r="C16" s="8"/>
      <c r="D16" s="8"/>
    </row>
    <row r="17" spans="1:4" ht="14.25" x14ac:dyDescent="0.2">
      <c r="A17" s="19" t="s">
        <v>30</v>
      </c>
      <c r="B17" s="8" t="s">
        <v>25</v>
      </c>
      <c r="C17" s="8" t="s">
        <v>13</v>
      </c>
      <c r="D17" s="14"/>
    </row>
    <row r="18" spans="1:4" ht="14.25" x14ac:dyDescent="0.2">
      <c r="A18" s="19" t="s">
        <v>31</v>
      </c>
      <c r="B18" s="8" t="s">
        <v>17</v>
      </c>
      <c r="C18" s="8" t="s">
        <v>13</v>
      </c>
      <c r="D18" s="14"/>
    </row>
    <row r="19" spans="1:4" ht="14.25" x14ac:dyDescent="0.2">
      <c r="A19" s="19" t="s">
        <v>32</v>
      </c>
      <c r="B19" s="8" t="s">
        <v>26</v>
      </c>
      <c r="C19" s="8" t="s">
        <v>13</v>
      </c>
      <c r="D19" s="14"/>
    </row>
    <row r="20" spans="1:4" ht="14.25" x14ac:dyDescent="0.2">
      <c r="A20" s="19" t="s">
        <v>33</v>
      </c>
      <c r="B20" s="8" t="s">
        <v>27</v>
      </c>
      <c r="C20" s="8" t="s">
        <v>13</v>
      </c>
      <c r="D20" s="14"/>
    </row>
    <row r="21" spans="1:4" ht="14.25" x14ac:dyDescent="0.2">
      <c r="A21" s="19" t="s">
        <v>34</v>
      </c>
      <c r="B21" s="8" t="s">
        <v>19</v>
      </c>
      <c r="C21" s="8" t="s">
        <v>13</v>
      </c>
      <c r="D21" s="14"/>
    </row>
    <row r="22" spans="1:4" ht="14.25" x14ac:dyDescent="0.2">
      <c r="A22" s="19" t="s">
        <v>35</v>
      </c>
      <c r="B22" s="8" t="s">
        <v>28</v>
      </c>
      <c r="C22" s="8" t="s">
        <v>13</v>
      </c>
      <c r="D22" s="14"/>
    </row>
    <row r="23" spans="1:4" ht="14.25" x14ac:dyDescent="0.2">
      <c r="A23" s="19" t="s">
        <v>36</v>
      </c>
      <c r="B23" s="8" t="s">
        <v>29</v>
      </c>
      <c r="C23" s="8" t="s">
        <v>13</v>
      </c>
      <c r="D23" s="14"/>
    </row>
    <row r="24" spans="1:4" ht="14.25" x14ac:dyDescent="0.2">
      <c r="A24" s="19" t="s">
        <v>37</v>
      </c>
      <c r="B24" s="8" t="s">
        <v>38</v>
      </c>
      <c r="C24" s="8" t="s">
        <v>13</v>
      </c>
      <c r="D24" s="14"/>
    </row>
    <row r="25" spans="1:4" ht="14.25" x14ac:dyDescent="0.2">
      <c r="A25" s="19">
        <v>3</v>
      </c>
      <c r="B25" s="20" t="s">
        <v>39</v>
      </c>
      <c r="C25" s="8"/>
      <c r="D25" s="10"/>
    </row>
    <row r="26" spans="1:4" ht="14.25" x14ac:dyDescent="0.2">
      <c r="A26" s="19" t="s">
        <v>30</v>
      </c>
      <c r="B26" s="8" t="s">
        <v>131</v>
      </c>
      <c r="C26" s="8" t="s">
        <v>13</v>
      </c>
      <c r="D26" s="14"/>
    </row>
    <row r="27" spans="1:4" ht="14.25" x14ac:dyDescent="0.2">
      <c r="A27" s="19" t="s">
        <v>31</v>
      </c>
      <c r="B27" s="8" t="s">
        <v>105</v>
      </c>
      <c r="C27" s="8" t="s">
        <v>13</v>
      </c>
      <c r="D27" s="14"/>
    </row>
    <row r="28" spans="1:4" ht="14.25" x14ac:dyDescent="0.2">
      <c r="A28" s="19" t="s">
        <v>32</v>
      </c>
      <c r="B28" s="8" t="s">
        <v>41</v>
      </c>
      <c r="C28" s="8" t="s">
        <v>13</v>
      </c>
      <c r="D28" s="14"/>
    </row>
    <row r="29" spans="1:4" ht="19.5" customHeight="1" x14ac:dyDescent="0.2">
      <c r="A29" s="19" t="s">
        <v>33</v>
      </c>
      <c r="B29" s="8" t="s">
        <v>42</v>
      </c>
      <c r="C29" s="8" t="s">
        <v>13</v>
      </c>
      <c r="D29" s="14"/>
    </row>
    <row r="30" spans="1:4" ht="14.25" x14ac:dyDescent="0.2">
      <c r="A30" s="19" t="s">
        <v>34</v>
      </c>
      <c r="B30" s="8" t="s">
        <v>43</v>
      </c>
      <c r="C30" s="8" t="s">
        <v>13</v>
      </c>
      <c r="D30" s="14"/>
    </row>
    <row r="31" spans="1:4" ht="14.25" x14ac:dyDescent="0.2">
      <c r="A31" s="19" t="s">
        <v>35</v>
      </c>
      <c r="B31" s="8" t="s">
        <v>44</v>
      </c>
      <c r="C31" s="8" t="s">
        <v>13</v>
      </c>
      <c r="D31" s="14"/>
    </row>
    <row r="32" spans="1:4" ht="14.25" x14ac:dyDescent="0.2">
      <c r="A32" s="19" t="s">
        <v>36</v>
      </c>
      <c r="B32" s="8" t="s">
        <v>45</v>
      </c>
      <c r="C32" s="8" t="s">
        <v>13</v>
      </c>
      <c r="D32" s="14"/>
    </row>
    <row r="33" spans="1:4" ht="14.25" x14ac:dyDescent="0.2">
      <c r="A33" s="19" t="s">
        <v>37</v>
      </c>
      <c r="B33" s="8" t="s">
        <v>46</v>
      </c>
      <c r="C33" s="8" t="s">
        <v>13</v>
      </c>
      <c r="D33" s="14"/>
    </row>
    <row r="34" spans="1:4" ht="15" customHeight="1" x14ac:dyDescent="0.2">
      <c r="A34" s="19">
        <v>4</v>
      </c>
      <c r="B34" s="20" t="s">
        <v>47</v>
      </c>
      <c r="C34" s="8"/>
      <c r="D34" s="8"/>
    </row>
    <row r="35" spans="1:4" ht="18" customHeight="1" x14ac:dyDescent="0.2">
      <c r="A35" s="19" t="s">
        <v>30</v>
      </c>
      <c r="B35" s="8" t="s">
        <v>48</v>
      </c>
      <c r="C35" s="8" t="s">
        <v>49</v>
      </c>
      <c r="D35" s="14"/>
    </row>
    <row r="36" spans="1:4" ht="18" customHeight="1" x14ac:dyDescent="0.2">
      <c r="A36" s="19" t="s">
        <v>31</v>
      </c>
      <c r="B36" s="8" t="s">
        <v>50</v>
      </c>
      <c r="C36" s="8" t="s">
        <v>49</v>
      </c>
      <c r="D36" s="14"/>
    </row>
    <row r="37" spans="1:4" ht="18" customHeight="1" x14ac:dyDescent="0.2">
      <c r="A37" s="19" t="s">
        <v>32</v>
      </c>
      <c r="B37" s="8" t="s">
        <v>51</v>
      </c>
      <c r="C37" s="8" t="s">
        <v>49</v>
      </c>
      <c r="D37" s="14"/>
    </row>
    <row r="38" spans="1:4" ht="18" customHeight="1" x14ac:dyDescent="0.2">
      <c r="A38" s="19" t="s">
        <v>33</v>
      </c>
      <c r="B38" s="8" t="s">
        <v>52</v>
      </c>
      <c r="C38" s="8" t="s">
        <v>49</v>
      </c>
      <c r="D38" s="14"/>
    </row>
    <row r="39" spans="1:4" ht="18" customHeight="1" x14ac:dyDescent="0.2">
      <c r="A39" s="19" t="s">
        <v>34</v>
      </c>
      <c r="B39" s="8" t="s">
        <v>67</v>
      </c>
      <c r="C39" s="8" t="s">
        <v>68</v>
      </c>
      <c r="D39" s="14"/>
    </row>
    <row r="40" spans="1:4" ht="18" customHeight="1" x14ac:dyDescent="0.2">
      <c r="A40" s="19" t="s">
        <v>35</v>
      </c>
      <c r="B40" s="8" t="s">
        <v>53</v>
      </c>
      <c r="C40" s="8" t="s">
        <v>13</v>
      </c>
      <c r="D40" s="14"/>
    </row>
    <row r="41" spans="1:4" ht="18" customHeight="1" x14ac:dyDescent="0.2">
      <c r="A41" s="19" t="s">
        <v>36</v>
      </c>
      <c r="B41" s="8" t="s">
        <v>54</v>
      </c>
      <c r="C41" s="8" t="s">
        <v>13</v>
      </c>
      <c r="D41" s="14"/>
    </row>
    <row r="42" spans="1:4" ht="18" customHeight="1" x14ac:dyDescent="0.2">
      <c r="A42" s="19" t="s">
        <v>37</v>
      </c>
      <c r="B42" s="8" t="s">
        <v>55</v>
      </c>
      <c r="C42" s="8" t="s">
        <v>13</v>
      </c>
      <c r="D42" s="14"/>
    </row>
    <row r="43" spans="1:4" ht="15.75" x14ac:dyDescent="0.2">
      <c r="A43" s="7" t="s">
        <v>72</v>
      </c>
      <c r="B43" s="9" t="s">
        <v>85</v>
      </c>
      <c r="C43" s="7"/>
      <c r="D43" s="8"/>
    </row>
    <row r="44" spans="1:4" ht="14.25" x14ac:dyDescent="0.2">
      <c r="A44" s="19">
        <v>1</v>
      </c>
      <c r="B44" s="20" t="s">
        <v>15</v>
      </c>
      <c r="C44" s="21"/>
      <c r="D44" s="8"/>
    </row>
    <row r="45" spans="1:4" ht="14.25" x14ac:dyDescent="0.2">
      <c r="A45" s="19" t="s">
        <v>30</v>
      </c>
      <c r="B45" s="8" t="s">
        <v>16</v>
      </c>
      <c r="C45" s="8" t="s">
        <v>13</v>
      </c>
      <c r="D45" s="14"/>
    </row>
    <row r="46" spans="1:4" ht="14.25" x14ac:dyDescent="0.2">
      <c r="A46" s="19" t="s">
        <v>31</v>
      </c>
      <c r="B46" s="8" t="s">
        <v>17</v>
      </c>
      <c r="C46" s="8" t="s">
        <v>13</v>
      </c>
      <c r="D46" s="14"/>
    </row>
    <row r="47" spans="1:4" ht="14.25" x14ac:dyDescent="0.2">
      <c r="A47" s="19" t="s">
        <v>32</v>
      </c>
      <c r="B47" s="8" t="s">
        <v>18</v>
      </c>
      <c r="C47" s="8" t="s">
        <v>13</v>
      </c>
      <c r="D47" s="14"/>
    </row>
    <row r="48" spans="1:4" ht="14.25" x14ac:dyDescent="0.2">
      <c r="A48" s="19" t="s">
        <v>33</v>
      </c>
      <c r="B48" s="8" t="s">
        <v>19</v>
      </c>
      <c r="C48" s="8" t="s">
        <v>13</v>
      </c>
      <c r="D48" s="14"/>
    </row>
    <row r="49" spans="1:4" ht="14.25" x14ac:dyDescent="0.2">
      <c r="A49" s="19" t="s">
        <v>34</v>
      </c>
      <c r="B49" s="8" t="s">
        <v>20</v>
      </c>
      <c r="C49" s="8" t="s">
        <v>13</v>
      </c>
      <c r="D49" s="14"/>
    </row>
    <row r="50" spans="1:4" ht="14.25" x14ac:dyDescent="0.2">
      <c r="A50" s="19" t="s">
        <v>35</v>
      </c>
      <c r="B50" s="8" t="s">
        <v>21</v>
      </c>
      <c r="C50" s="8" t="s">
        <v>13</v>
      </c>
      <c r="D50" s="14"/>
    </row>
    <row r="51" spans="1:4" ht="14.25" x14ac:dyDescent="0.2">
      <c r="A51" s="19" t="s">
        <v>36</v>
      </c>
      <c r="B51" s="8" t="s">
        <v>22</v>
      </c>
      <c r="C51" s="8" t="s">
        <v>13</v>
      </c>
      <c r="D51" s="14"/>
    </row>
    <row r="52" spans="1:4" ht="14.25" x14ac:dyDescent="0.2">
      <c r="A52" s="19" t="s">
        <v>37</v>
      </c>
      <c r="B52" s="8" t="s">
        <v>23</v>
      </c>
      <c r="C52" s="8" t="s">
        <v>13</v>
      </c>
      <c r="D52" s="14"/>
    </row>
    <row r="53" spans="1:4" ht="14.25" x14ac:dyDescent="0.2">
      <c r="A53" s="19">
        <v>2</v>
      </c>
      <c r="B53" s="20" t="s">
        <v>24</v>
      </c>
      <c r="C53" s="8"/>
      <c r="D53" s="8"/>
    </row>
    <row r="54" spans="1:4" ht="14.25" x14ac:dyDescent="0.2">
      <c r="A54" s="19" t="s">
        <v>30</v>
      </c>
      <c r="B54" s="8" t="s">
        <v>25</v>
      </c>
      <c r="C54" s="8" t="s">
        <v>13</v>
      </c>
      <c r="D54" s="14"/>
    </row>
    <row r="55" spans="1:4" ht="14.25" x14ac:dyDescent="0.2">
      <c r="A55" s="19" t="s">
        <v>31</v>
      </c>
      <c r="B55" s="8" t="s">
        <v>17</v>
      </c>
      <c r="C55" s="8" t="s">
        <v>13</v>
      </c>
      <c r="D55" s="14"/>
    </row>
    <row r="56" spans="1:4" ht="14.25" x14ac:dyDescent="0.2">
      <c r="A56" s="19" t="s">
        <v>32</v>
      </c>
      <c r="B56" s="8" t="s">
        <v>26</v>
      </c>
      <c r="C56" s="8" t="s">
        <v>13</v>
      </c>
      <c r="D56" s="14"/>
    </row>
    <row r="57" spans="1:4" ht="14.25" x14ac:dyDescent="0.2">
      <c r="A57" s="19" t="s">
        <v>33</v>
      </c>
      <c r="B57" s="8" t="s">
        <v>27</v>
      </c>
      <c r="C57" s="8" t="s">
        <v>13</v>
      </c>
      <c r="D57" s="14"/>
    </row>
    <row r="58" spans="1:4" ht="14.25" x14ac:dyDescent="0.2">
      <c r="A58" s="19" t="s">
        <v>34</v>
      </c>
      <c r="B58" s="8" t="s">
        <v>19</v>
      </c>
      <c r="C58" s="8" t="s">
        <v>13</v>
      </c>
      <c r="D58" s="14"/>
    </row>
    <row r="59" spans="1:4" ht="14.25" x14ac:dyDescent="0.2">
      <c r="A59" s="19" t="s">
        <v>35</v>
      </c>
      <c r="B59" s="8" t="s">
        <v>28</v>
      </c>
      <c r="C59" s="8" t="s">
        <v>13</v>
      </c>
      <c r="D59" s="14"/>
    </row>
    <row r="60" spans="1:4" ht="14.25" x14ac:dyDescent="0.2">
      <c r="A60" s="19" t="s">
        <v>36</v>
      </c>
      <c r="B60" s="8" t="s">
        <v>29</v>
      </c>
      <c r="C60" s="8" t="s">
        <v>13</v>
      </c>
      <c r="D60" s="14"/>
    </row>
    <row r="61" spans="1:4" ht="14.25" x14ac:dyDescent="0.2">
      <c r="A61" s="19" t="s">
        <v>37</v>
      </c>
      <c r="B61" s="8" t="s">
        <v>38</v>
      </c>
      <c r="C61" s="8" t="s">
        <v>13</v>
      </c>
      <c r="D61" s="14"/>
    </row>
    <row r="62" spans="1:4" ht="14.25" x14ac:dyDescent="0.2">
      <c r="A62" s="19">
        <v>3</v>
      </c>
      <c r="B62" s="20" t="s">
        <v>39</v>
      </c>
      <c r="C62" s="8"/>
      <c r="D62" s="10"/>
    </row>
    <row r="63" spans="1:4" ht="14.25" x14ac:dyDescent="0.2">
      <c r="A63" s="19" t="s">
        <v>30</v>
      </c>
      <c r="B63" s="8" t="s">
        <v>40</v>
      </c>
      <c r="C63" s="8" t="s">
        <v>13</v>
      </c>
      <c r="D63" s="14"/>
    </row>
    <row r="64" spans="1:4" ht="14.25" x14ac:dyDescent="0.2">
      <c r="A64" s="19" t="s">
        <v>31</v>
      </c>
      <c r="B64" s="8" t="s">
        <v>105</v>
      </c>
      <c r="C64" s="8" t="s">
        <v>13</v>
      </c>
      <c r="D64" s="14"/>
    </row>
    <row r="65" spans="1:4" ht="14.25" x14ac:dyDescent="0.2">
      <c r="A65" s="19" t="s">
        <v>32</v>
      </c>
      <c r="B65" s="8" t="s">
        <v>41</v>
      </c>
      <c r="C65" s="8" t="s">
        <v>13</v>
      </c>
      <c r="D65" s="14"/>
    </row>
    <row r="66" spans="1:4" ht="19.5" customHeight="1" x14ac:dyDescent="0.2">
      <c r="A66" s="19" t="s">
        <v>33</v>
      </c>
      <c r="B66" s="8" t="s">
        <v>42</v>
      </c>
      <c r="C66" s="8" t="s">
        <v>13</v>
      </c>
      <c r="D66" s="14"/>
    </row>
    <row r="67" spans="1:4" ht="14.25" x14ac:dyDescent="0.2">
      <c r="A67" s="19" t="s">
        <v>34</v>
      </c>
      <c r="B67" s="8" t="s">
        <v>43</v>
      </c>
      <c r="C67" s="8" t="s">
        <v>13</v>
      </c>
      <c r="D67" s="14"/>
    </row>
    <row r="68" spans="1:4" ht="14.25" x14ac:dyDescent="0.2">
      <c r="A68" s="19" t="s">
        <v>35</v>
      </c>
      <c r="B68" s="8" t="s">
        <v>44</v>
      </c>
      <c r="C68" s="8" t="s">
        <v>13</v>
      </c>
      <c r="D68" s="14"/>
    </row>
    <row r="69" spans="1:4" ht="14.25" x14ac:dyDescent="0.2">
      <c r="A69" s="19" t="s">
        <v>36</v>
      </c>
      <c r="B69" s="8" t="s">
        <v>45</v>
      </c>
      <c r="C69" s="8" t="s">
        <v>13</v>
      </c>
      <c r="D69" s="14"/>
    </row>
    <row r="70" spans="1:4" ht="14.25" x14ac:dyDescent="0.2">
      <c r="A70" s="19" t="s">
        <v>37</v>
      </c>
      <c r="B70" s="8" t="s">
        <v>46</v>
      </c>
      <c r="C70" s="8" t="s">
        <v>13</v>
      </c>
      <c r="D70" s="14"/>
    </row>
    <row r="71" spans="1:4" ht="15" customHeight="1" x14ac:dyDescent="0.2">
      <c r="A71" s="19">
        <v>4</v>
      </c>
      <c r="B71" s="20" t="s">
        <v>47</v>
      </c>
      <c r="C71" s="8"/>
      <c r="D71" s="8"/>
    </row>
    <row r="72" spans="1:4" ht="18" customHeight="1" x14ac:dyDescent="0.2">
      <c r="A72" s="19" t="s">
        <v>30</v>
      </c>
      <c r="B72" s="8" t="s">
        <v>48</v>
      </c>
      <c r="C72" s="8" t="s">
        <v>49</v>
      </c>
      <c r="D72" s="14"/>
    </row>
    <row r="73" spans="1:4" ht="18" customHeight="1" x14ac:dyDescent="0.2">
      <c r="A73" s="19" t="s">
        <v>31</v>
      </c>
      <c r="B73" s="8" t="s">
        <v>50</v>
      </c>
      <c r="C73" s="8" t="s">
        <v>49</v>
      </c>
      <c r="D73" s="14"/>
    </row>
    <row r="74" spans="1:4" ht="18" customHeight="1" x14ac:dyDescent="0.2">
      <c r="A74" s="19" t="s">
        <v>32</v>
      </c>
      <c r="B74" s="8" t="s">
        <v>51</v>
      </c>
      <c r="C74" s="8" t="s">
        <v>49</v>
      </c>
      <c r="D74" s="14"/>
    </row>
    <row r="75" spans="1:4" ht="18" customHeight="1" x14ac:dyDescent="0.2">
      <c r="A75" s="19" t="s">
        <v>33</v>
      </c>
      <c r="B75" s="8" t="s">
        <v>52</v>
      </c>
      <c r="C75" s="8" t="s">
        <v>49</v>
      </c>
      <c r="D75" s="14"/>
    </row>
    <row r="76" spans="1:4" ht="18" customHeight="1" x14ac:dyDescent="0.2">
      <c r="A76" s="19" t="s">
        <v>34</v>
      </c>
      <c r="B76" s="8" t="s">
        <v>67</v>
      </c>
      <c r="C76" s="8" t="s">
        <v>68</v>
      </c>
      <c r="D76" s="14"/>
    </row>
    <row r="77" spans="1:4" ht="18" customHeight="1" x14ac:dyDescent="0.2">
      <c r="A77" s="19" t="s">
        <v>35</v>
      </c>
      <c r="B77" s="8" t="s">
        <v>53</v>
      </c>
      <c r="C77" s="8" t="s">
        <v>13</v>
      </c>
      <c r="D77" s="14"/>
    </row>
    <row r="78" spans="1:4" ht="18" customHeight="1" x14ac:dyDescent="0.2">
      <c r="A78" s="19" t="s">
        <v>36</v>
      </c>
      <c r="B78" s="8" t="s">
        <v>54</v>
      </c>
      <c r="C78" s="8" t="s">
        <v>13</v>
      </c>
      <c r="D78" s="14"/>
    </row>
    <row r="79" spans="1:4" ht="18" customHeight="1" x14ac:dyDescent="0.2">
      <c r="A79" s="19" t="s">
        <v>37</v>
      </c>
      <c r="B79" s="8" t="s">
        <v>55</v>
      </c>
      <c r="C79" s="8" t="s">
        <v>13</v>
      </c>
      <c r="D79" s="14"/>
    </row>
    <row r="80" spans="1:4" ht="18" customHeight="1" x14ac:dyDescent="0.2">
      <c r="A80" s="7" t="s">
        <v>73</v>
      </c>
      <c r="B80" s="23" t="s">
        <v>101</v>
      </c>
      <c r="C80" s="24"/>
      <c r="D80" s="8"/>
    </row>
    <row r="81" spans="1:4" ht="18" customHeight="1" x14ac:dyDescent="0.2">
      <c r="A81" s="7"/>
      <c r="B81" s="20" t="s">
        <v>56</v>
      </c>
      <c r="C81" s="24"/>
      <c r="D81" s="8"/>
    </row>
    <row r="82" spans="1:4" ht="18" customHeight="1" x14ac:dyDescent="0.2">
      <c r="A82" s="8" t="s">
        <v>57</v>
      </c>
      <c r="B82" s="8" t="s">
        <v>58</v>
      </c>
      <c r="C82" s="8" t="s">
        <v>13</v>
      </c>
      <c r="D82" s="14"/>
    </row>
    <row r="83" spans="1:4" ht="18" customHeight="1" x14ac:dyDescent="0.2">
      <c r="A83" s="8" t="s">
        <v>59</v>
      </c>
      <c r="B83" s="8" t="s">
        <v>60</v>
      </c>
      <c r="C83" s="8" t="s">
        <v>13</v>
      </c>
      <c r="D83" s="14"/>
    </row>
    <row r="84" spans="1:4" ht="18" customHeight="1" x14ac:dyDescent="0.2">
      <c r="A84" s="8" t="s">
        <v>61</v>
      </c>
      <c r="B84" s="8" t="s">
        <v>62</v>
      </c>
      <c r="C84" s="8" t="s">
        <v>63</v>
      </c>
      <c r="D84" s="14"/>
    </row>
    <row r="85" spans="1:4" ht="18.75" customHeight="1" x14ac:dyDescent="0.2">
      <c r="A85" s="8" t="s">
        <v>64</v>
      </c>
      <c r="B85" s="8" t="s">
        <v>65</v>
      </c>
      <c r="C85" s="8" t="s">
        <v>68</v>
      </c>
      <c r="D85" s="14"/>
    </row>
    <row r="86" spans="1:4" ht="21.75" customHeight="1" x14ac:dyDescent="0.2">
      <c r="A86" s="54" t="s">
        <v>102</v>
      </c>
      <c r="B86" s="55"/>
      <c r="C86" s="56"/>
      <c r="D86" s="22">
        <f>SUM(D7:D85)</f>
        <v>0</v>
      </c>
    </row>
    <row r="87" spans="1:4" ht="14.25" x14ac:dyDescent="0.2">
      <c r="A87" s="8"/>
      <c r="B87" s="8"/>
      <c r="C87" s="8"/>
      <c r="D87" s="8"/>
    </row>
    <row r="88" spans="1:4" ht="14.25" customHeight="1" x14ac:dyDescent="0.2">
      <c r="A88" s="49" t="s">
        <v>10</v>
      </c>
      <c r="B88" s="50"/>
      <c r="C88" s="50"/>
      <c r="D88" s="51"/>
    </row>
    <row r="89" spans="1:4" ht="46.5" customHeight="1" x14ac:dyDescent="0.2">
      <c r="A89" s="8">
        <v>1</v>
      </c>
      <c r="B89" s="39" t="s">
        <v>11</v>
      </c>
      <c r="C89" s="39"/>
      <c r="D89" s="39"/>
    </row>
    <row r="90" spans="1:4" ht="21.75" customHeight="1" x14ac:dyDescent="0.2">
      <c r="A90" s="8">
        <v>2</v>
      </c>
      <c r="B90" s="39" t="s">
        <v>66</v>
      </c>
      <c r="C90" s="39"/>
      <c r="D90" s="39"/>
    </row>
  </sheetData>
  <sheetProtection algorithmName="SHA-512" hashValue="2kgtgfuqOBq0xXxPYivCL0p6ZemPBuX+mUlUoEQLoOKfTELuTjkv1gqNs3Vvk5SZyFF4B32BICQf+RBGhQvl1Q==" saltValue="U9w5RAq5Lq+I+2b1g4rVVQ==" spinCount="100000" sheet="1"/>
  <mergeCells count="11">
    <mergeCell ref="A2:B2"/>
    <mergeCell ref="C2:D2"/>
    <mergeCell ref="A3:B3"/>
    <mergeCell ref="A1:D1"/>
    <mergeCell ref="A86:C86"/>
    <mergeCell ref="A88:D88"/>
    <mergeCell ref="B90:D90"/>
    <mergeCell ref="C3:D3"/>
    <mergeCell ref="A4:B4"/>
    <mergeCell ref="C4:D4"/>
    <mergeCell ref="B89:D89"/>
  </mergeCells>
  <conditionalFormatting sqref="D8:D15 D17:D24 D26:D33 D35:D42 D45:D52 D54:D61 D63:D70 D72:D79 D82:D85">
    <cfRule type="containsBlanks" dxfId="1" priority="2">
      <formula>LEN(TRIM(D8))=0</formula>
    </cfRule>
  </conditionalFormatting>
  <conditionalFormatting sqref="D86">
    <cfRule type="containsBlanks" dxfId="0" priority="1">
      <formula>LEN(TRIM(D86))=0</formula>
    </cfRule>
  </conditionalFormatting>
  <pageMargins left="0.43307086614173229" right="0.55118110236220474" top="0.70866141732283472" bottom="0.78740157480314965" header="0.31496062992125984" footer="0.31496062992125984"/>
  <pageSetup paperSize="9" scale="87" fitToHeight="0" orientation="portrait" r:id="rId1"/>
  <rowBreaks count="1" manualBreakCount="1">
    <brk id="42" min="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DG EOT CRANE (&lt; 100T CAP)</vt:lpstr>
      <vt:lpstr>DG EOT CRANE (&lt; 100T CAP)Annx-I</vt:lpstr>
      <vt:lpstr>DGEOT CRANE (&lt; 100T CAP)Annx-II</vt:lpstr>
      <vt:lpstr>DG CRANE(&lt; 100T) Annx-III</vt:lpstr>
      <vt:lpstr>'DG CRANE(&lt; 100T) Annx-III'!Print_Area</vt:lpstr>
      <vt:lpstr>'DG EOT CRANE (&lt; 100T CAP)'!Print_Area</vt:lpstr>
      <vt:lpstr>'DG EOT CRANE (&lt; 100T CAP)Annx-I'!Print_Area</vt:lpstr>
      <vt:lpstr>'DGEOT CRANE (&lt; 100T CAP)Annx-II'!Print_Area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Rekha Kumari </cp:lastModifiedBy>
  <cp:lastPrinted>2023-09-08T07:04:35Z</cp:lastPrinted>
  <dcterms:created xsi:type="dcterms:W3CDTF">2005-09-21T03:53:13Z</dcterms:created>
  <dcterms:modified xsi:type="dcterms:W3CDTF">2023-09-08T09:15:20Z</dcterms:modified>
</cp:coreProperties>
</file>