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C:\Users\6005217.BHEL\Desktop\PROJECT 2021\BOP\ORDERING PACKAGE\UDANGUDI\VENTILATION SYSTEM\NIT\"/>
    </mc:Choice>
  </mc:AlternateContent>
  <xr:revisionPtr revIDLastSave="0" documentId="13_ncr:1_{44CD0AFC-1A02-4CBE-B61D-DE2E0F688C43}" xr6:coauthVersionLast="36" xr6:coauthVersionMax="36" xr10:uidLastSave="{00000000-0000-0000-0000-000000000000}"/>
  <bookViews>
    <workbookView xWindow="32760" yWindow="32760" windowWidth="19200" windowHeight="11385" xr2:uid="{00000000-000D-0000-FFFF-FFFF00000000}"/>
  </bookViews>
  <sheets>
    <sheet name="PRICEBID-MAIN SHEET" sheetId="1" r:id="rId1"/>
    <sheet name="ANNEXURE-I" sheetId="3" r:id="rId2"/>
    <sheet name="APPENDIX-A" sheetId="4" r:id="rId3"/>
    <sheet name="APPENDIX-B" sheetId="5" r:id="rId4"/>
    <sheet name="ANNEXURE-II" sheetId="6" r:id="rId5"/>
  </sheets>
  <definedNames>
    <definedName name="_xlnm.Print_Area" localSheetId="1">'ANNEXURE-I'!$A$1:$H$82</definedName>
    <definedName name="_xlnm.Print_Area" localSheetId="4">'ANNEXURE-II'!$A$1:$E$64</definedName>
    <definedName name="_xlnm.Print_Area" localSheetId="2">'APPENDIX-A'!$A$1:$F$33</definedName>
    <definedName name="_xlnm.Print_Area" localSheetId="3">'APPENDIX-B'!$A$1:$F$18</definedName>
    <definedName name="_xlnm.Print_Titles" localSheetId="1">'ANNEXURE-I'!$3:$8</definedName>
    <definedName name="_xlnm.Print_Titles" localSheetId="4">'ANNEXURE-II'!$1:$8</definedName>
  </definedNames>
  <calcPr calcId="191029"/>
</workbook>
</file>

<file path=xl/calcChain.xml><?xml version="1.0" encoding="utf-8"?>
<calcChain xmlns="http://schemas.openxmlformats.org/spreadsheetml/2006/main">
  <c r="F11" i="1" l="1"/>
  <c r="E58" i="6"/>
  <c r="F13" i="5"/>
  <c r="F10" i="5"/>
  <c r="F11" i="5"/>
  <c r="F12" i="5"/>
  <c r="F9" i="5"/>
  <c r="E60" i="3"/>
  <c r="F28" i="4"/>
  <c r="F10" i="4"/>
  <c r="F11" i="4"/>
  <c r="F12" i="4"/>
  <c r="F13" i="4"/>
  <c r="F14" i="4"/>
  <c r="F15" i="4"/>
  <c r="F16" i="4"/>
  <c r="F17" i="4"/>
  <c r="F18" i="4"/>
  <c r="F19" i="4"/>
  <c r="F20" i="4"/>
  <c r="F21" i="4"/>
  <c r="F22" i="4"/>
  <c r="F23" i="4"/>
  <c r="F24" i="4"/>
  <c r="F25" i="4"/>
  <c r="F26" i="4"/>
  <c r="F27" i="4"/>
  <c r="F9" i="4"/>
  <c r="I10" i="1"/>
  <c r="H74" i="3"/>
  <c r="H63" i="3"/>
  <c r="H64" i="3"/>
  <c r="H65" i="3"/>
  <c r="H66" i="3"/>
  <c r="H67" i="3"/>
  <c r="H68" i="3"/>
  <c r="H69" i="3"/>
  <c r="H70" i="3"/>
  <c r="H71" i="3"/>
  <c r="H72" i="3"/>
  <c r="H73" i="3"/>
  <c r="H10" i="3"/>
  <c r="H13" i="3"/>
  <c r="H14" i="3"/>
  <c r="H15" i="3"/>
  <c r="H16" i="3"/>
  <c r="H17" i="3"/>
  <c r="H18" i="3"/>
  <c r="H19" i="3"/>
  <c r="H20" i="3"/>
  <c r="H21" i="3"/>
  <c r="H22" i="3"/>
  <c r="H23" i="3"/>
  <c r="H25" i="3"/>
  <c r="H26" i="3"/>
  <c r="H27" i="3"/>
  <c r="H29" i="3"/>
  <c r="H30" i="3"/>
  <c r="H31" i="3"/>
  <c r="H33" i="3"/>
  <c r="H34" i="3"/>
  <c r="H35" i="3"/>
  <c r="H36" i="3"/>
  <c r="H38" i="3"/>
  <c r="H39" i="3"/>
  <c r="H40" i="3"/>
  <c r="H41" i="3"/>
  <c r="H43" i="3"/>
  <c r="H44" i="3"/>
  <c r="H45" i="3"/>
  <c r="H46" i="3"/>
  <c r="H47" i="3"/>
  <c r="H49" i="3"/>
  <c r="H50" i="3"/>
  <c r="H51" i="3"/>
  <c r="H52" i="3"/>
  <c r="H53" i="3"/>
  <c r="H54" i="3"/>
  <c r="H56" i="3"/>
  <c r="H58" i="3"/>
  <c r="H59" i="3"/>
  <c r="H9" i="3"/>
  <c r="F73" i="3"/>
  <c r="F10" i="3"/>
  <c r="F13" i="3"/>
  <c r="F14" i="3"/>
  <c r="F15" i="3"/>
  <c r="F16" i="3"/>
  <c r="F17" i="3"/>
  <c r="F18" i="3"/>
  <c r="F19" i="3"/>
  <c r="F20" i="3"/>
  <c r="F21" i="3"/>
  <c r="F22" i="3"/>
  <c r="F23" i="3"/>
  <c r="F25" i="3"/>
  <c r="F26" i="3"/>
  <c r="F27" i="3"/>
  <c r="F29" i="3"/>
  <c r="F30" i="3"/>
  <c r="F31" i="3"/>
  <c r="F33" i="3"/>
  <c r="F34" i="3"/>
  <c r="F35" i="3"/>
  <c r="F36" i="3"/>
  <c r="F38" i="3"/>
  <c r="F39" i="3"/>
  <c r="F40" i="3"/>
  <c r="F41" i="3"/>
  <c r="F43" i="3"/>
  <c r="F44" i="3"/>
  <c r="F45" i="3"/>
  <c r="F46" i="3"/>
  <c r="F47" i="3"/>
  <c r="F49" i="3"/>
  <c r="F50" i="3"/>
  <c r="F51" i="3"/>
  <c r="F52" i="3"/>
  <c r="F53" i="3"/>
  <c r="F54" i="3"/>
  <c r="F56" i="3"/>
  <c r="F58" i="3"/>
  <c r="F59" i="3"/>
  <c r="F60" i="3"/>
  <c r="F74" i="3" s="1"/>
  <c r="F9" i="1" s="1"/>
  <c r="F61" i="3"/>
  <c r="F63" i="3"/>
  <c r="F64" i="3"/>
  <c r="F65" i="3"/>
  <c r="F66" i="3"/>
  <c r="F67" i="3"/>
  <c r="F68" i="3"/>
  <c r="F69" i="3"/>
  <c r="F70" i="3"/>
  <c r="F71" i="3"/>
  <c r="F9" i="3"/>
  <c r="C65" i="3"/>
  <c r="C64" i="3"/>
  <c r="C45" i="3"/>
  <c r="J12" i="1" l="1"/>
  <c r="J10" i="1"/>
  <c r="H11" i="1"/>
  <c r="M10" i="1"/>
  <c r="N10" i="1" s="1"/>
  <c r="M12" i="1"/>
  <c r="N12" i="1" s="1"/>
  <c r="M11" i="1" l="1"/>
  <c r="N11" i="1" s="1"/>
  <c r="H9" i="1" l="1"/>
  <c r="M9" i="1" s="1"/>
  <c r="N9" i="1" l="1"/>
  <c r="N7" i="1" l="1"/>
</calcChain>
</file>

<file path=xl/sharedStrings.xml><?xml version="1.0" encoding="utf-8"?>
<sst xmlns="http://schemas.openxmlformats.org/spreadsheetml/2006/main" count="498" uniqueCount="271">
  <si>
    <t xml:space="preserve">NAME OF PROJECT:
</t>
  </si>
  <si>
    <t>NAME OF PACKAGE:</t>
  </si>
  <si>
    <t>TECHNICAL SPECIFICATION:</t>
  </si>
  <si>
    <t>S. No.</t>
  </si>
  <si>
    <t>DESCRIPTION</t>
  </si>
  <si>
    <t>QTY</t>
  </si>
  <si>
    <t>MAJOR BREAK-UP OF PRICES GIVEN IN 1.0 ABOVE.</t>
  </si>
  <si>
    <t>Lot</t>
  </si>
  <si>
    <t>Temperature elements</t>
  </si>
  <si>
    <t>Supply</t>
  </si>
  <si>
    <t>Service</t>
  </si>
  <si>
    <t xml:space="preserve">Taxes </t>
  </si>
  <si>
    <t>Total Ex-Works
(excluding GST)
(INR)</t>
  </si>
  <si>
    <t>Freight in %</t>
  </si>
  <si>
    <t>Total Freight</t>
  </si>
  <si>
    <t>Unit Price
(INR)</t>
  </si>
  <si>
    <t>Total Price
(INR)</t>
  </si>
  <si>
    <t>GST type</t>
  </si>
  <si>
    <t>GST rate in %</t>
  </si>
  <si>
    <t>Total Price  Including Freight &amp; GST (INR)</t>
  </si>
  <si>
    <t>NA</t>
  </si>
  <si>
    <t>Scope</t>
  </si>
  <si>
    <t>Fill yellow cells only</t>
  </si>
  <si>
    <t>Vendor Name</t>
  </si>
  <si>
    <t>2X660 MW UDANGUDI STPP</t>
  </si>
  <si>
    <t>VENTILATION SYSTEM</t>
  </si>
  <si>
    <t>PE-TS-435-554-A002</t>
  </si>
  <si>
    <t>LOT</t>
  </si>
  <si>
    <t>Note: 
1.) Bidder to quote the Prices in ‘figures’ along with corresponding ‘words’.
2) * Engineering Charges (quoted against Sl no 2.4) shall not be more than 5% of supply price (excluding freight and GST) quoted at sl no 2.1, failing which breakup shall be adjusted accordingly from supply price for ordering.
3) Please note that the complete engineering of the package is in the scope of bidder as per the tender requirement. However, for the payment purpose bidder to note that 50% of price as per sl. no. 2.4 shall be made against basic engineering (i.e. Preparation, submission &amp; approval in Cat 1 of basic drawing/ documents as indicated in tender specification) and the remaining payment shall be made for the balance engineering part on pro-rata basis.</t>
  </si>
  <si>
    <t>UOM</t>
  </si>
  <si>
    <t>TECHNICAL SPECIFICATION No:</t>
  </si>
  <si>
    <t>SL NO</t>
  </si>
  <si>
    <t>Qty</t>
  </si>
  <si>
    <t>SUPPLY</t>
  </si>
  <si>
    <t>SERVICES</t>
  </si>
  <si>
    <t>Unit Ex-works duly packed (INR)</t>
  </si>
  <si>
    <t>Total Ex-works duly packed (INR)</t>
  </si>
  <si>
    <t>Unit E&amp;C Price (INR)</t>
  </si>
  <si>
    <t>Total E&amp;C Price (INR)</t>
  </si>
  <si>
    <t>NO</t>
  </si>
  <si>
    <t>3*</t>
  </si>
  <si>
    <t xml:space="preserve">Supply air ducting (finished) for above area complete with dampers, grills (with VCD &amp; without VCD), supports (painted) and all accessories as specified. </t>
  </si>
  <si>
    <t>3.1*</t>
  </si>
  <si>
    <t>a)*</t>
  </si>
  <si>
    <t>18 G</t>
  </si>
  <si>
    <t>SQM*</t>
  </si>
  <si>
    <t>b)*</t>
  </si>
  <si>
    <t>20 G</t>
  </si>
  <si>
    <t>c)*</t>
  </si>
  <si>
    <t>22 G</t>
  </si>
  <si>
    <t>d)*</t>
  </si>
  <si>
    <t>24 G</t>
  </si>
  <si>
    <t>3.2*</t>
  </si>
  <si>
    <t>MS Duct With Epoxy paint for battery room.</t>
  </si>
  <si>
    <t>3.3*</t>
  </si>
  <si>
    <t>MS Grilles with VCD</t>
  </si>
  <si>
    <t>3.4*</t>
  </si>
  <si>
    <t>MS Grilles without VCD</t>
  </si>
  <si>
    <t>3.5*</t>
  </si>
  <si>
    <t>Exposed duct insulation with fibre glass insulation as per specifications.</t>
  </si>
  <si>
    <t>3.6*</t>
  </si>
  <si>
    <t>Wall mounted dampers (gravity operated) for different areas.</t>
  </si>
  <si>
    <t>3.7*</t>
  </si>
  <si>
    <t>Inlet Louvers</t>
  </si>
  <si>
    <t>3.8*</t>
  </si>
  <si>
    <t>Volume control dampers</t>
  </si>
  <si>
    <t>3.9*</t>
  </si>
  <si>
    <t>FIRE DAMPER</t>
  </si>
  <si>
    <t>Fire damper</t>
  </si>
  <si>
    <t>Motorized Actuator with single phase power supply for the above Fire damper with auto resetting, limit switches, indication lamps etc</t>
  </si>
  <si>
    <t>Nos.*</t>
  </si>
  <si>
    <t>Fusible Link type Fire  Damper</t>
  </si>
  <si>
    <t>4*</t>
  </si>
  <si>
    <t xml:space="preserve">Capacity 50,000 CMH with Motor rating 5.5 KW </t>
  </si>
  <si>
    <t>Capacity 40,000 CMH with Motor rating 5.5 KW</t>
  </si>
  <si>
    <t>Capacity 20,000 CMH with Motor rating 2.2 KW</t>
  </si>
  <si>
    <t>5*</t>
  </si>
  <si>
    <t>Capacity 10,000 CMH with Motor rating 2.2 KW</t>
  </si>
  <si>
    <t>Capacity 7,500 CMH with Motor rating 1.5 KW</t>
  </si>
  <si>
    <t>Capacity 6,000 CMH with Motor rating 1.1 KW</t>
  </si>
  <si>
    <t>Capacity 4,000 CMH with Motor rating 0.75 KW</t>
  </si>
  <si>
    <t>6*</t>
  </si>
  <si>
    <t>Capacity 10,000 CMH with Motor rating 1.5 KW</t>
  </si>
  <si>
    <t>Capacity 7,500 CMH with Motor rating 1.1 KW</t>
  </si>
  <si>
    <t>7*</t>
  </si>
  <si>
    <t>Capacity 15,000 CMH with Motor rating 2.2 KW</t>
  </si>
  <si>
    <t>Capacity 10,000 CMH withMotor rating 1.5 KW</t>
  </si>
  <si>
    <t>Capacity 4,000 CMH with Motor rating 0.55 KW</t>
  </si>
  <si>
    <t>e)*</t>
  </si>
  <si>
    <t>Capacity 2,000 CMH with Motor rating 0.55 KW</t>
  </si>
  <si>
    <t>8*</t>
  </si>
  <si>
    <t>Capacity 15,000 CMH with Motor rating 1.1 KW</t>
  </si>
  <si>
    <t>Capacity 10,000 CMH with Motor rating 0.75 KW</t>
  </si>
  <si>
    <t>Capacity 7,500 CMH with Motor rating 0.55 KW</t>
  </si>
  <si>
    <t>Capacity 6,000 CMH with Motor rating 0.55 KW</t>
  </si>
  <si>
    <t>f)*</t>
  </si>
  <si>
    <t>Capacity 2,000 CMH with Motor rating 0.37 KW</t>
  </si>
  <si>
    <t>9*</t>
  </si>
  <si>
    <t>Capacity 1200 CMH with Motor rating  100 watts</t>
  </si>
  <si>
    <t>10*</t>
  </si>
  <si>
    <t>Handling arrangement for Ventilation system.</t>
  </si>
  <si>
    <t>Manual operated trolley, platform trolley of 1 ton capacity with base area 2mx1.5m.</t>
  </si>
  <si>
    <t>1T chain pulley block with travelling trolley</t>
  </si>
  <si>
    <t>13.1*</t>
  </si>
  <si>
    <t>Differential pressure switch</t>
  </si>
  <si>
    <t>Nos*</t>
  </si>
  <si>
    <t>13.2*</t>
  </si>
  <si>
    <t>Pressure Indicator</t>
  </si>
  <si>
    <t>13.3*</t>
  </si>
  <si>
    <t>Pressure Transmitter</t>
  </si>
  <si>
    <t>13.4*</t>
  </si>
  <si>
    <t>Level Transmitter</t>
  </si>
  <si>
    <t>13.5*</t>
  </si>
  <si>
    <t>Temperature indicator</t>
  </si>
  <si>
    <t>13.6*</t>
  </si>
  <si>
    <t>Humidistat</t>
  </si>
  <si>
    <t>13.7*</t>
  </si>
  <si>
    <t xml:space="preserve">Any other instruments </t>
  </si>
  <si>
    <t>LOT*</t>
  </si>
  <si>
    <t>14*</t>
  </si>
  <si>
    <t>Local control panel for local operation of each air washer and UAF anongwith their accessories for hooking up with DCS</t>
  </si>
  <si>
    <t>Cable tray, condutes, junction box and any other item etc required for completion of Ventilation system</t>
  </si>
  <si>
    <t>16*</t>
  </si>
  <si>
    <t>Providing full support during FAT of DDCMIS, preparation of control scheme, and commissining of DDCMIS as per relevent specification.</t>
  </si>
  <si>
    <t>Mandays*</t>
  </si>
  <si>
    <t>Any other item not indicated above, but required to make the system complete in all respects.</t>
  </si>
  <si>
    <t>NOTES</t>
  </si>
  <si>
    <t>The bidder shall furnish unit rates for variable item (marked *) for necessary adjustment (plus or minus) variation during detailed engg. stage. The unit rates quoted above shall be considered for adjustment and no separate unit rates shall be quoted. Unit rates shall be valid throughout the contract. Final qty. shall be paid as per actual measurment at site for erection for all the variable items.</t>
  </si>
  <si>
    <t>Price format shall not be changed by the bidder as the bidder may get disqualified by doing so.</t>
  </si>
  <si>
    <t>Any cell left blank in the unpriced schedule shall be treated as “Quoted” and is included in total price.</t>
  </si>
  <si>
    <t>The BOQ mentioned above shall be read in conjunction with technical specification requirement. Any other item required as per technical specification but not specifically indicated in above BOQ, shall deemed to be inculded in total prices quoted by bidder. No additional price shall be payable against such items.</t>
  </si>
  <si>
    <t>Particulars of bidder / authorised representative</t>
  </si>
  <si>
    <t>Name</t>
  </si>
  <si>
    <t>Designation</t>
  </si>
  <si>
    <t>Signature</t>
  </si>
  <si>
    <t>Date</t>
  </si>
  <si>
    <t>Company Seal</t>
  </si>
  <si>
    <t>AMOUNT (Ex-Works)</t>
  </si>
  <si>
    <t>Measuring tape</t>
  </si>
  <si>
    <t>Tachometer</t>
  </si>
  <si>
    <t>Double ended spanner</t>
  </si>
  <si>
    <t>SET</t>
  </si>
  <si>
    <t>Ring spanners</t>
  </si>
  <si>
    <t>Gasket punch</t>
  </si>
  <si>
    <t>NO.</t>
  </si>
  <si>
    <t>Center punch</t>
  </si>
  <si>
    <t>Hammer with wooden handles</t>
  </si>
  <si>
    <t>Scissors for sheet metal cutting</t>
  </si>
  <si>
    <t>Torch light (suitable for 2 cells)</t>
  </si>
  <si>
    <t>Multimeter</t>
  </si>
  <si>
    <t>Anemometer</t>
  </si>
  <si>
    <t>Compound pressure gauge</t>
  </si>
  <si>
    <t>Slide wrench 8”</t>
  </si>
  <si>
    <t>Slide wrench 10”</t>
  </si>
  <si>
    <t>Slide wrench 6”</t>
  </si>
  <si>
    <t>Box spanner set</t>
  </si>
  <si>
    <t>Screw driver set</t>
  </si>
  <si>
    <t>Align key set</t>
  </si>
  <si>
    <t>MS tool box</t>
  </si>
  <si>
    <t xml:space="preserve">ABOVE IS THE MINIMUM LIST. ANY OTHER TOOL / TACKLE REQUIRED FOR THE SYSTEM SHALL ALSO BE PROVIDED BY THE BIDDER AS PER SYSTEM / CUSTOMER REQUIREMENT WITHOUT ANY COMMERCIAL &amp; DELIVERY IMPLICATION TO BHEL.
</t>
  </si>
  <si>
    <t>FAN BELTS</t>
  </si>
  <si>
    <t>PRESSURE GAUGE</t>
  </si>
  <si>
    <t>TEMPERATURE GAUGE</t>
  </si>
  <si>
    <t>FILTER</t>
  </si>
  <si>
    <t xml:space="preserve">ABOVE IS THE MINIMUM LIST. ANY OTHER COMMISSIONING SPARE REQUIRED FOR THE SYSTEM SHALL ALSO BE PROVIDED BY THE BIDDER AS PER SYSTEM / CUSTOMER REQUIREMENT WITHOUT ANY COMMERCIAL &amp; DELIVERY IMPLICATION TO BHEL.
</t>
  </si>
  <si>
    <t>Description</t>
  </si>
  <si>
    <t>I</t>
  </si>
  <si>
    <t>MECHANICAL</t>
  </si>
  <si>
    <t xml:space="preserve">Centrifugal Fans </t>
  </si>
  <si>
    <t xml:space="preserve">A) </t>
  </si>
  <si>
    <t xml:space="preserve">V-Belts </t>
  </si>
  <si>
    <t xml:space="preserve">Set </t>
  </si>
  <si>
    <t xml:space="preserve">2 sets of each type </t>
  </si>
  <si>
    <t xml:space="preserve">B) </t>
  </si>
  <si>
    <t xml:space="preserve">Blower Bearing Sets </t>
  </si>
  <si>
    <t xml:space="preserve">C) </t>
  </si>
  <si>
    <t xml:space="preserve">Blower Motor Bearings </t>
  </si>
  <si>
    <t xml:space="preserve">D) </t>
  </si>
  <si>
    <t xml:space="preserve">Seal Gasket And Other Wear Out Parts In Sets </t>
  </si>
  <si>
    <t xml:space="preserve">E) </t>
  </si>
  <si>
    <t xml:space="preserve">Vibration Isolators </t>
  </si>
  <si>
    <t xml:space="preserve">Axial Fans </t>
  </si>
  <si>
    <t xml:space="preserve">Fan Bearings </t>
  </si>
  <si>
    <t xml:space="preserve">Fan Motor Bearing </t>
  </si>
  <si>
    <t xml:space="preserve">Dry Filters </t>
  </si>
  <si>
    <t xml:space="preserve">2 sets of each type and size </t>
  </si>
  <si>
    <t xml:space="preserve">Air Washer System </t>
  </si>
  <si>
    <t xml:space="preserve">Water Strainers </t>
  </si>
  <si>
    <t xml:space="preserve">2 sets of each size </t>
  </si>
  <si>
    <t xml:space="preserve">Spray Nozzles </t>
  </si>
  <si>
    <t xml:space="preserve">Water Repellant Type Filters </t>
  </si>
  <si>
    <t xml:space="preserve">Horizontal Centrifugal Pump </t>
  </si>
  <si>
    <t xml:space="preserve">Impeller For Each of Pump Set </t>
  </si>
  <si>
    <t xml:space="preserve">Bearings </t>
  </si>
  <si>
    <t xml:space="preserve">Shaft Sleeves </t>
  </si>
  <si>
    <t xml:space="preserve">Bearings Motor </t>
  </si>
  <si>
    <t>II</t>
  </si>
  <si>
    <t xml:space="preserve">ELECTRICAL </t>
  </si>
  <si>
    <t xml:space="preserve">LT Motors of each type and rating </t>
  </si>
  <si>
    <t xml:space="preserve">a) </t>
  </si>
  <si>
    <t xml:space="preserve">Driving end bearing </t>
  </si>
  <si>
    <t>Set</t>
  </si>
  <si>
    <t xml:space="preserve">b) </t>
  </si>
  <si>
    <t xml:space="preserve">Non driving end bearing </t>
  </si>
  <si>
    <t xml:space="preserve">c) </t>
  </si>
  <si>
    <t xml:space="preserve">Terminal block for motors up to 30 Kw each rating </t>
  </si>
  <si>
    <t xml:space="preserve">Nos. </t>
  </si>
  <si>
    <t xml:space="preserve">d) </t>
  </si>
  <si>
    <t xml:space="preserve">Terminal block for motors above 30 Kw each rating </t>
  </si>
  <si>
    <t xml:space="preserve">e) </t>
  </si>
  <si>
    <t xml:space="preserve">Motors of each type &amp; rating </t>
  </si>
  <si>
    <t xml:space="preserve">10% of installed quantity or 1 –no is higher whichever is higher </t>
  </si>
  <si>
    <t xml:space="preserve">DC Motors of each type and rating </t>
  </si>
  <si>
    <t xml:space="preserve">Carbon brushes of each type </t>
  </si>
  <si>
    <t xml:space="preserve">Brush assemblies of each type </t>
  </si>
  <si>
    <t xml:space="preserve">Terminal blocks of each type </t>
  </si>
  <si>
    <t xml:space="preserve">f) </t>
  </si>
  <si>
    <t xml:space="preserve">Motor of each type &amp; rating </t>
  </si>
  <si>
    <t xml:space="preserve">10% of installed qty or 1-no Whichever is higher </t>
  </si>
  <si>
    <t xml:space="preserve">Electrical actuator, complete assembly, of each rating </t>
  </si>
  <si>
    <t>III</t>
  </si>
  <si>
    <t>C&amp;I</t>
  </si>
  <si>
    <t>Electromatic Safety Valves Pressure switches, local PB stations and solenoid Valves</t>
  </si>
  <si>
    <t>10% or 2 nos. of each type whichever is more.</t>
  </si>
  <si>
    <t>RTD’s of each type and length(with head assembly, terminal block &amp; nipple)</t>
  </si>
  <si>
    <t>10% or 2 nos. of each type and length, whichever is more</t>
  </si>
  <si>
    <t>Thermocouples of each type like K-type, R-type, metal etc. (with head assembly, terminal block &amp; nipple)</t>
  </si>
  <si>
    <t>10% or 2 nos. of each type and length which ever is more</t>
  </si>
  <si>
    <t>Thermowell for application like mill outlet temperature and SH/RH/Eco/ flue gas temp. in furnace</t>
  </si>
  <si>
    <t>10% or 2 nos. of each type and length whichever is more</t>
  </si>
  <si>
    <t>Temperature transmitters</t>
  </si>
  <si>
    <t>10% of each type and model</t>
  </si>
  <si>
    <t>Local Indicators like temperature gauges, pressure gauges, differential pressure gauges, flow gauges, flow meters etc.,</t>
  </si>
  <si>
    <t>10% or 2 no. of each make, model and type whichever is
more and for each plant (to be divided to various ranges in
proportion to main of all make, model, type population)</t>
  </si>
  <si>
    <t>Process Actuated Switch Devices Includes all types of Pressure, differential pressure, flow, temperature, differential temperature, level switch Devices</t>
  </si>
  <si>
    <t>5% or 1 no. of each type and model whichever is more</t>
  </si>
  <si>
    <t>INSTRUMENTATION CABLE, INTERNAL WIRING &amp; ELECTRICAL FIELD</t>
  </si>
  <si>
    <t>Pre fabricated cable of each type</t>
  </si>
  <si>
    <t>10% of installed quantity</t>
  </si>
  <si>
    <t>Pre fabricated cable connector of each type</t>
  </si>
  <si>
    <t>10% or 1 no. of each type and model, whichever is more.</t>
  </si>
  <si>
    <t>Other cables</t>
  </si>
  <si>
    <t>5% of each type, pair and size of actual installed quantity</t>
  </si>
  <si>
    <t>Electrical actuator, complete assembly, of each rating</t>
  </si>
  <si>
    <t>2 Nos.</t>
  </si>
  <si>
    <t>a) Mandatory spares listed in Price Schedule is bare minimum requirement. In case any additional mandatory spares requirement is covered elsewhere in the tender specification apart from specified above, same shall be deemed to have been covered in bidder’s scope of supply.
b) One set corresponds to actual quantity of components and devices as installed for the equipment at Site.
c) All mandatory spares shall be supplied as per the requirement of the specifications. In case any spare indicated in the specification is “not applicable” for particular equipment, then suitable applicable alternate spare has been offered / shall be supplied by the bidder without any financial implication."     
d) Any item which is quoted as “not applicable” by the bidder in the above list and is found to be “applicable” at a later date shall be supplied by the bidder without any commercial and delivery implication.
e) Any cell left blank in the unpriced schedule shall be treated as “Quoted” and is included in total price.</t>
  </si>
  <si>
    <t xml:space="preserve">PRICE SCHEDULE </t>
  </si>
  <si>
    <t>PRICE SCHEDULE 
ANNEXURE - I
 PRICE BREAKUP (FOR MAIN PLANT, ESP AND OTHER AUX BUILDINGS)</t>
  </si>
  <si>
    <r>
      <t xml:space="preserve">Total lump sum firm price for </t>
    </r>
    <r>
      <rPr>
        <b/>
        <sz val="10"/>
        <color theme="1"/>
        <rFont val="Calibri"/>
        <family val="2"/>
        <scheme val="minor"/>
      </rPr>
      <t>Supply part, Services part and Mandatory spares</t>
    </r>
    <r>
      <rPr>
        <sz val="10"/>
        <color theme="1"/>
        <rFont val="Calibri"/>
        <family val="2"/>
        <scheme val="minor"/>
      </rPr>
      <t xml:space="preserve"> comprising of design (i.e. preparation and submission of drawing /documents including “As Built” drawings and O&amp;M manuals), engineering, manufacture, fabrication, assembly, inspection / testing at vendor's &amp; sub-vendor’s works, painting, maintenance tools &amp; tackles (as applicable) fill of lubricants &amp; consumables, mandatory spares alongwith spares for erection, startup and commissioning as required, forwarding, proper packing, shipment and delivery at site, unloading, handling, in-site transportation, assembly, erection &amp; commissioning, final painting at site, minor civil work, trial run at site and carrying out Performance guarantee / Functional / Demonstration tests at site (As applicable), training of customer/ client O&amp;M staff and handover in flawless condition of the package to the end customer complete with all accessories, for the total scope defined as per BHEL NIT &amp; tender technical specification as specified above, amendment &amp; agreements till placement of order.</t>
    </r>
  </si>
  <si>
    <r>
      <t xml:space="preserve">Total lump sum firm price for </t>
    </r>
    <r>
      <rPr>
        <b/>
        <sz val="10"/>
        <color theme="1"/>
        <rFont val="Calibri"/>
        <family val="2"/>
        <scheme val="minor"/>
      </rPr>
      <t>Supply part</t>
    </r>
    <r>
      <rPr>
        <sz val="10"/>
        <color theme="1"/>
        <rFont val="Calibri"/>
        <family val="2"/>
        <scheme val="minor"/>
      </rPr>
      <t xml:space="preserve"> comprising of manufacture, fabrication, assembly, inspection / testing at vendor's &amp; sub-vendor’s works, painting, maintenance tools &amp; tackles (as applicable), fill of lubricants &amp; consumables along with spares for erection as required, start-up and commissioning spares as required, forwarding, proper packing, shipment and delivery at site for the total scope defined as per BHEL NIT &amp; tender technical specification as specified above, amendment &amp; agreements till placement of order. (</t>
    </r>
    <r>
      <rPr>
        <b/>
        <sz val="10"/>
        <color theme="1"/>
        <rFont val="Calibri"/>
        <family val="2"/>
        <scheme val="minor"/>
      </rPr>
      <t>Break-up as per Annexure-I</t>
    </r>
    <r>
      <rPr>
        <sz val="10"/>
        <color theme="1"/>
        <rFont val="Calibri"/>
        <family val="2"/>
        <scheme val="minor"/>
      </rPr>
      <t>)</t>
    </r>
  </si>
  <si>
    <r>
      <t xml:space="preserve">Total lumpsum firm prices for </t>
    </r>
    <r>
      <rPr>
        <b/>
        <sz val="10"/>
        <color theme="1"/>
        <rFont val="Calibri"/>
        <family val="2"/>
        <scheme val="minor"/>
      </rPr>
      <t>Services part</t>
    </r>
    <r>
      <rPr>
        <sz val="10"/>
        <color theme="1"/>
        <rFont val="Calibri"/>
        <family val="2"/>
        <scheme val="minor"/>
      </rPr>
      <t xml:space="preserve"> comprising of service part for unloading, handling, transportation &amp; storage at site, in-site transportation, assembly, erection &amp; commissioning, final painting at site, minor civil work, trial run at site and carrying out Performance guarantee / Functional / Demonstration tests at site (As applicable), training of customer/client O&amp;M staff (if applicable) and handover in flawless condition of the package to the end customer complete with all accessories for the total scope defined as per BHEL NIT &amp; tender technical specification as specified above, amendment &amp; agreements till placement of order. (</t>
    </r>
    <r>
      <rPr>
        <b/>
        <sz val="10"/>
        <color theme="1"/>
        <rFont val="Calibri"/>
        <family val="2"/>
        <scheme val="minor"/>
      </rPr>
      <t>Break-up as per Annexure-I</t>
    </r>
    <r>
      <rPr>
        <sz val="10"/>
        <color theme="1"/>
        <rFont val="Calibri"/>
        <family val="2"/>
        <scheme val="minor"/>
      </rPr>
      <t>)</t>
    </r>
  </si>
  <si>
    <r>
      <t xml:space="preserve">Total lumpsum firm price </t>
    </r>
    <r>
      <rPr>
        <b/>
        <sz val="10"/>
        <color theme="1"/>
        <rFont val="Calibri"/>
        <family val="2"/>
        <scheme val="minor"/>
      </rPr>
      <t xml:space="preserve">for Mandatory spares </t>
    </r>
    <r>
      <rPr>
        <sz val="10"/>
        <color theme="1"/>
        <rFont val="Calibri"/>
        <family val="2"/>
        <scheme val="minor"/>
      </rPr>
      <t>comprising of manufacture, fabrication, assembly, inspection / testing (as applicable) at vendor's &amp; sub-vendor’s works, painting, forwarding, proper packing, shipment, delivery at site &amp; guarantee as per tender technical specification above, amendment &amp; agreements till placement of order.  (</t>
    </r>
    <r>
      <rPr>
        <b/>
        <sz val="10"/>
        <color theme="1"/>
        <rFont val="Calibri"/>
        <family val="2"/>
        <scheme val="minor"/>
      </rPr>
      <t>Price break up of mandatory spares is to be furnished as per Annexure- II</t>
    </r>
    <r>
      <rPr>
        <sz val="10"/>
        <color theme="1"/>
        <rFont val="Calibri"/>
        <family val="2"/>
        <scheme val="minor"/>
      </rPr>
      <t>)</t>
    </r>
  </si>
  <si>
    <r>
      <t>Total lumpsum firm price</t>
    </r>
    <r>
      <rPr>
        <b/>
        <sz val="10"/>
        <rFont val="Calibri"/>
        <family val="2"/>
        <scheme val="minor"/>
      </rPr>
      <t xml:space="preserve"> for Engineering Charges</t>
    </r>
    <r>
      <rPr>
        <sz val="10"/>
        <rFont val="Calibri"/>
        <family val="2"/>
        <scheme val="minor"/>
      </rPr>
      <t xml:space="preserve"> comprising of Design (i.e. Preparation and submission of drawing /documents including “As Built” drawings and O&amp;M manuals) and engineering as per tender technical specification above, amendment &amp; agreements till placement of order. (</t>
    </r>
    <r>
      <rPr>
        <b/>
        <sz val="10"/>
        <rFont val="Calibri"/>
        <family val="2"/>
        <scheme val="minor"/>
      </rPr>
      <t>Refer Note-3 below</t>
    </r>
    <r>
      <rPr>
        <sz val="10"/>
        <rFont val="Calibri"/>
        <family val="2"/>
        <scheme val="minor"/>
      </rPr>
      <t>)</t>
    </r>
  </si>
  <si>
    <t>GST amount in INR</t>
  </si>
  <si>
    <r>
      <t xml:space="preserve">Sheet metal type air washer unit with centrifugal fan (DIDW) with motor, pumps with motors, air washer internals, inlet air louvers, filters, piping as per IS:1239, Part-I (heavy class galvanised), valves, nozzles, level switch, temp indicators, back wash arrangement, galvanised drain piping, etc as per specification of minimum capacity </t>
    </r>
    <r>
      <rPr>
        <b/>
        <sz val="10"/>
        <rFont val="Calibri"/>
        <family val="2"/>
        <scheme val="minor"/>
      </rPr>
      <t>2,50,000 CMH. Each air washer has 2 no centrifugal fan ( 2 x 50% duty) of capacity 1,25,000 CMH at min. 90 mm SP.</t>
    </r>
  </si>
  <si>
    <r>
      <t xml:space="preserve">Unitary air filtration unit with centrifugal fan (SISW) with motor, pumps with motors, filters, UAF internals, piping as per IS: 1239 pt I (heavy class galvanised), valves for auto start of standby equipment, nozzles, level switch, pressure switches, Temp. indicators, back wash arrangement, galvanised drain piping etc. as per specification of capacity </t>
    </r>
    <r>
      <rPr>
        <b/>
        <sz val="10"/>
        <rFont val="Calibri"/>
        <family val="2"/>
        <scheme val="minor"/>
      </rPr>
      <t>40,000 CMH. Each UAF has 2 no centrifugal fan (2 x 50% duty) of capacity 20,000 CMH at min. 75 mm SP.</t>
    </r>
  </si>
  <si>
    <r>
      <t xml:space="preserve">Finished GSS (zinc coating </t>
    </r>
    <r>
      <rPr>
        <b/>
        <sz val="10"/>
        <rFont val="Calibri"/>
        <family val="2"/>
        <scheme val="minor"/>
      </rPr>
      <t>275 gms/sq.m</t>
    </r>
    <r>
      <rPr>
        <sz val="10"/>
        <rFont val="Calibri"/>
        <family val="2"/>
        <scheme val="minor"/>
      </rPr>
      <t>) Ducting with support structure etc.</t>
    </r>
  </si>
  <si>
    <r>
      <t xml:space="preserve">Roof extractor units (axial flow type) with hood, disconnect switch  and all accessories as specified. </t>
    </r>
    <r>
      <rPr>
        <b/>
        <sz val="10"/>
        <rFont val="Calibri"/>
        <family val="2"/>
        <scheme val="minor"/>
      </rPr>
      <t>Following fan shall have 15 mmwc static pressure.</t>
    </r>
  </si>
  <si>
    <r>
      <t xml:space="preserve">Axial flow supply fans with pre and fine filter (wall mounted) complete with casing, TEFC sq cage induction motors &amp; mounting frame, MS rain protection cowl, bird screen and all other accessories (suitable for 415V/3-phase supply). </t>
    </r>
    <r>
      <rPr>
        <b/>
        <sz val="10"/>
        <rFont val="Calibri"/>
        <family val="2"/>
        <scheme val="minor"/>
      </rPr>
      <t>Following fan shall have 30 mmwc static pressure.</t>
    </r>
  </si>
  <si>
    <r>
      <t xml:space="preserve">Axial flow supply fans with pre filter (wall mounted) complete with casing, TEFC sq cage induction motors &amp; mounting frame, MS rain protection cowl, bird screen and all other accessories (suitable for 415V/3-phase supply) as specified. </t>
    </r>
    <r>
      <rPr>
        <b/>
        <sz val="10"/>
        <rFont val="Calibri"/>
        <family val="2"/>
        <scheme val="minor"/>
      </rPr>
      <t>Following fan shall have 20 mmwc static pressure.</t>
    </r>
  </si>
  <si>
    <r>
      <t>Axial flow exhaust fans (Bifurcated type, spark proof construction, wall mounted) complete with casing, flame proof motor &amp; mounting frame, MS rain protection cowl, bird screen and all other accessories epoxy painted (suitable for 415V/3-phase supply) as specified.</t>
    </r>
    <r>
      <rPr>
        <b/>
        <sz val="10"/>
        <rFont val="Calibri"/>
        <family val="2"/>
        <scheme val="minor"/>
      </rPr>
      <t xml:space="preserve">  Following fan shall have 15 mmwc static pressure.</t>
    </r>
  </si>
  <si>
    <r>
      <t>Axial flow exhaust fans (Wall mounted) complete with casing,TEFC sq cage induction motor &amp; mounting frame, MS rain protection cowl, bird screen and all other accessories epoxy painted (suitable for 415V/3-phase supply) as specified.</t>
    </r>
    <r>
      <rPr>
        <b/>
        <sz val="10"/>
        <rFont val="Calibri"/>
        <family val="2"/>
        <scheme val="minor"/>
      </rPr>
      <t>Following fan shall have 10 mmwc static pressure.</t>
    </r>
  </si>
  <si>
    <r>
      <t>Exhaust fan (propeller type) completes with  induction motor &amp; mounting frame MS rain protection cowl, bird screen and all other accessories as specified (suitable for 240V/ 1 phase).</t>
    </r>
    <r>
      <rPr>
        <b/>
        <sz val="10"/>
        <rFont val="Calibri"/>
        <family val="2"/>
        <scheme val="minor"/>
      </rPr>
      <t xml:space="preserve"> Following fan shall have 5 mmwc static pressure.</t>
    </r>
  </si>
  <si>
    <r>
      <t>Total lumpsum price for special tools &amp; tackles for maintenance inclusive of packing forwarding, transportation up to site, etc. 
(Bidder shall submit item-wise</t>
    </r>
    <r>
      <rPr>
        <b/>
        <sz val="10"/>
        <rFont val="Calibri"/>
        <family val="2"/>
        <scheme val="minor"/>
      </rPr>
      <t xml:space="preserve"> price break-up-As per Appendix A</t>
    </r>
    <r>
      <rPr>
        <sz val="10"/>
        <rFont val="Calibri"/>
        <family val="2"/>
        <scheme val="minor"/>
      </rPr>
      <t>).</t>
    </r>
  </si>
  <si>
    <r>
      <t xml:space="preserve">Total lumpsum price for commissioning spares inclusive of packing forwarding, transportation up to site, etc. 
(Bidder shall submit item-wise </t>
    </r>
    <r>
      <rPr>
        <b/>
        <sz val="10"/>
        <rFont val="Calibri"/>
        <family val="2"/>
        <scheme val="minor"/>
      </rPr>
      <t>price break-up-As per Appendix B</t>
    </r>
    <r>
      <rPr>
        <sz val="10"/>
        <rFont val="Calibri"/>
        <family val="2"/>
        <scheme val="minor"/>
      </rPr>
      <t>).</t>
    </r>
  </si>
  <si>
    <r>
      <rPr>
        <b/>
        <sz val="10"/>
        <rFont val="Calibri"/>
        <family val="2"/>
        <scheme val="minor"/>
      </rPr>
      <t>FIELD INSTRUMENTS</t>
    </r>
    <r>
      <rPr>
        <sz val="10"/>
        <rFont val="Calibri"/>
        <family val="2"/>
        <scheme val="minor"/>
      </rPr>
      <t xml:space="preserve"> like pressure gauge, pressure transmitter,  differential pressure switch, temperature indicator, levelswitch  and other instrument required for Ventilation System.</t>
    </r>
  </si>
  <si>
    <t>TOTAL</t>
  </si>
  <si>
    <t xml:space="preserve">PRICE SCHEDULE 
APPENDIX-A
Special tools &amp; tackles for maintenance </t>
  </si>
  <si>
    <t>PRICE SCHEDULE
APPENDIX-B
Commissioning spares</t>
  </si>
  <si>
    <t>PRICE SCHEDULE
ANNEXURE - II
LIST OF MANDATORY SPARES</t>
  </si>
  <si>
    <t>NAME OF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</si>
</sst>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4009]\ * #,##0.00_ ;_ [$₹-4009]\ * \-#,##0.00_ ;_ [$₹-4009]\ * &quot;-&quot;??_ ;_ @_ "/>
  </numFmts>
  <fonts count="13" x14ac:knownFonts="1">
    <font>
      <sz val="11"/>
      <color theme="1"/>
      <name val="Calibri"/>
      <family val="2"/>
      <scheme val="minor"/>
    </font>
    <font>
      <sz val="11"/>
      <color theme="1"/>
      <name val="Calibri"/>
      <family val="2"/>
      <scheme val="minor"/>
    </font>
    <font>
      <b/>
      <sz val="12"/>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10"/>
      <color theme="1"/>
      <name val="Calibri"/>
      <family val="2"/>
      <scheme val="minor"/>
    </font>
    <font>
      <b/>
      <sz val="10"/>
      <name val="Calibri"/>
      <family val="2"/>
      <scheme val="minor"/>
    </font>
    <font>
      <sz val="10"/>
      <name val="Calibri"/>
      <family val="2"/>
      <scheme val="minor"/>
    </font>
    <font>
      <b/>
      <sz val="12"/>
      <color rgb="FFFF0000"/>
      <name val="Calibri"/>
      <family val="2"/>
      <scheme val="minor"/>
    </font>
    <font>
      <sz val="1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theme="0" tint="-0.499984740745262"/>
        <bgColor indexed="64"/>
      </patternFill>
    </fill>
  </fills>
  <borders count="25">
    <border>
      <left/>
      <right/>
      <top/>
      <bottom/>
      <diagonal/>
    </border>
    <border>
      <left style="medium">
        <color indexed="64"/>
      </left>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bottom/>
      <diagonal/>
    </border>
    <border>
      <left/>
      <right style="thin">
        <color auto="1"/>
      </right>
      <top/>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0" fontId="4" fillId="0" borderId="0" xfId="0" applyFont="1" applyFill="1" applyProtection="1"/>
    <xf numFmtId="0" fontId="2" fillId="0" borderId="5" xfId="0" applyFont="1" applyFill="1" applyBorder="1" applyAlignment="1" applyProtection="1">
      <alignment horizontal="left" vertical="center" wrapText="1"/>
    </xf>
    <xf numFmtId="0" fontId="4" fillId="0" borderId="0" xfId="0" applyFont="1" applyFill="1" applyAlignment="1" applyProtection="1">
      <alignment horizontal="center"/>
    </xf>
    <xf numFmtId="0" fontId="4" fillId="0" borderId="0" xfId="0" applyFont="1" applyFill="1" applyAlignment="1" applyProtection="1">
      <alignment vertical="center"/>
    </xf>
    <xf numFmtId="0" fontId="4" fillId="0" borderId="0" xfId="0" applyFont="1" applyFill="1" applyAlignment="1" applyProtection="1">
      <alignment horizontal="left"/>
    </xf>
    <xf numFmtId="0" fontId="8" fillId="0" borderId="17"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164" fontId="8" fillId="0" borderId="17" xfId="0" applyNumberFormat="1" applyFont="1" applyFill="1" applyBorder="1" applyAlignment="1" applyProtection="1">
      <alignment horizontal="left" vertical="top" wrapText="1"/>
    </xf>
    <xf numFmtId="0" fontId="4" fillId="0" borderId="6" xfId="0" applyFont="1" applyFill="1" applyBorder="1" applyAlignment="1" applyProtection="1">
      <alignment horizontal="center" vertical="center"/>
    </xf>
    <xf numFmtId="165" fontId="4" fillId="0" borderId="5" xfId="0" applyNumberFormat="1" applyFont="1" applyBorder="1" applyAlignment="1" applyProtection="1">
      <alignment vertical="center"/>
    </xf>
    <xf numFmtId="0" fontId="4" fillId="0" borderId="6" xfId="0" applyFont="1" applyBorder="1" applyProtection="1"/>
    <xf numFmtId="0" fontId="4" fillId="0" borderId="6" xfId="0" applyFont="1" applyBorder="1" applyAlignment="1" applyProtection="1">
      <alignment horizontal="center"/>
    </xf>
    <xf numFmtId="0" fontId="4" fillId="0" borderId="5" xfId="0" applyFont="1" applyBorder="1" applyProtection="1"/>
    <xf numFmtId="0" fontId="8" fillId="0" borderId="17" xfId="0" applyFont="1" applyFill="1" applyBorder="1" applyAlignment="1" applyProtection="1">
      <alignment horizontal="left" vertical="top" wrapText="1"/>
    </xf>
    <xf numFmtId="2" fontId="4" fillId="3" borderId="6" xfId="1" applyNumberFormat="1" applyFont="1" applyFill="1" applyBorder="1" applyAlignment="1" applyProtection="1">
      <alignment horizontal="center" vertical="center"/>
      <protection locked="0"/>
    </xf>
    <xf numFmtId="165" fontId="4" fillId="0" borderId="6" xfId="0" applyNumberFormat="1" applyFont="1" applyBorder="1" applyAlignment="1" applyProtection="1">
      <alignment vertical="center"/>
    </xf>
    <xf numFmtId="165" fontId="4" fillId="3" borderId="6" xfId="0" applyNumberFormat="1" applyFont="1" applyFill="1" applyBorder="1" applyAlignment="1" applyProtection="1">
      <alignment horizontal="center" vertical="center"/>
      <protection locked="0"/>
    </xf>
    <xf numFmtId="9" fontId="4" fillId="3" borderId="6" xfId="1" applyFont="1" applyFill="1" applyBorder="1" applyAlignment="1" applyProtection="1">
      <alignment horizontal="center" vertical="center"/>
      <protection locked="0"/>
    </xf>
    <xf numFmtId="0" fontId="8" fillId="0" borderId="17" xfId="0" applyFont="1" applyFill="1" applyBorder="1" applyAlignment="1" applyProtection="1">
      <alignment horizontal="left" vertical="center" wrapText="1"/>
    </xf>
    <xf numFmtId="165" fontId="4" fillId="3" borderId="6" xfId="0" applyNumberFormat="1" applyFont="1" applyFill="1" applyBorder="1" applyAlignment="1" applyProtection="1">
      <alignment vertical="center"/>
      <protection locked="0"/>
    </xf>
    <xf numFmtId="0" fontId="4" fillId="0" borderId="17" xfId="0" applyFont="1" applyFill="1" applyBorder="1" applyAlignment="1" applyProtection="1">
      <alignment horizontal="left"/>
    </xf>
    <xf numFmtId="0" fontId="7" fillId="0" borderId="6" xfId="0" applyFont="1" applyFill="1" applyBorder="1" applyAlignment="1">
      <alignment horizontal="center" vertical="top" wrapText="1"/>
    </xf>
    <xf numFmtId="0" fontId="7" fillId="0" borderId="6" xfId="0" applyFont="1" applyBorder="1" applyAlignment="1" applyProtection="1">
      <alignment horizontal="center" vertical="center" wrapText="1"/>
    </xf>
    <xf numFmtId="0" fontId="4" fillId="0" borderId="0" xfId="0" applyFont="1" applyAlignment="1">
      <alignment wrapText="1"/>
    </xf>
    <xf numFmtId="0" fontId="4" fillId="5" borderId="0" xfId="0" applyFont="1" applyFill="1" applyAlignment="1">
      <alignment wrapText="1"/>
    </xf>
    <xf numFmtId="0" fontId="4" fillId="0" borderId="0" xfId="0" applyFont="1"/>
    <xf numFmtId="0" fontId="10" fillId="5" borderId="0" xfId="0" applyFont="1" applyFill="1"/>
    <xf numFmtId="0" fontId="10" fillId="0" borderId="6" xfId="0" applyFont="1" applyFill="1" applyBorder="1" applyAlignment="1">
      <alignment horizontal="center" vertical="top" wrapText="1"/>
    </xf>
    <xf numFmtId="0" fontId="10" fillId="0" borderId="6" xfId="0" applyFont="1" applyFill="1" applyBorder="1" applyAlignment="1">
      <alignment horizontal="justify" vertical="top" wrapText="1"/>
    </xf>
    <xf numFmtId="0" fontId="10" fillId="0" borderId="6" xfId="0" quotePrefix="1"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6" xfId="0" applyFont="1" applyFill="1" applyBorder="1" applyAlignment="1">
      <alignment wrapText="1"/>
    </xf>
    <xf numFmtId="0" fontId="10" fillId="0" borderId="6" xfId="0" applyFont="1" applyFill="1" applyBorder="1" applyAlignment="1">
      <alignment horizontal="right" vertical="top" wrapText="1"/>
    </xf>
    <xf numFmtId="0" fontId="10" fillId="0" borderId="6" xfId="0" applyFont="1" applyFill="1" applyBorder="1" applyAlignment="1">
      <alignment horizontal="center" vertical="center" wrapText="1"/>
    </xf>
    <xf numFmtId="0" fontId="10" fillId="0" borderId="6" xfId="0" applyFont="1" applyFill="1" applyBorder="1" applyAlignment="1">
      <alignment vertical="top" wrapText="1"/>
    </xf>
    <xf numFmtId="0" fontId="10" fillId="0" borderId="6" xfId="0" applyFont="1" applyBorder="1" applyAlignment="1" applyProtection="1">
      <alignment horizontal="left" vertical="top" wrapText="1"/>
      <protection locked="0"/>
    </xf>
    <xf numFmtId="0" fontId="10" fillId="0" borderId="6" xfId="0" applyFont="1" applyBorder="1" applyAlignment="1" applyProtection="1">
      <alignment horizontal="center" vertical="top" wrapText="1"/>
      <protection locked="0"/>
    </xf>
    <xf numFmtId="0" fontId="10" fillId="0" borderId="6" xfId="0" applyFont="1" applyBorder="1" applyAlignment="1" applyProtection="1">
      <alignment horizontal="center"/>
      <protection locked="0"/>
    </xf>
    <xf numFmtId="0" fontId="9" fillId="0" borderId="6" xfId="0" applyFont="1" applyBorder="1" applyAlignment="1" applyProtection="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justify" vertical="top" wrapText="1"/>
    </xf>
    <xf numFmtId="0" fontId="4" fillId="0" borderId="0" xfId="0" applyFont="1" applyFill="1" applyAlignment="1">
      <alignment horizontal="center" vertical="center" wrapText="1"/>
    </xf>
    <xf numFmtId="0" fontId="4" fillId="4" borderId="0" xfId="0" applyFont="1" applyFill="1" applyAlignment="1">
      <alignment horizontal="center" vertical="center" wrapText="1"/>
    </xf>
    <xf numFmtId="0" fontId="10" fillId="0" borderId="0" xfId="0" applyFont="1" applyAlignment="1">
      <alignment wrapText="1"/>
    </xf>
    <xf numFmtId="165" fontId="4" fillId="3" borderId="6" xfId="1" applyNumberFormat="1" applyFont="1" applyFill="1" applyBorder="1" applyAlignment="1" applyProtection="1">
      <alignment horizontal="center" vertical="center"/>
      <protection locked="0"/>
    </xf>
    <xf numFmtId="165" fontId="10"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165" fontId="7" fillId="0" borderId="6" xfId="0" applyNumberFormat="1" applyFont="1" applyFill="1" applyBorder="1" applyAlignment="1">
      <alignment horizontal="center" vertical="center" wrapText="1"/>
    </xf>
    <xf numFmtId="0" fontId="3" fillId="0" borderId="0" xfId="0" applyFont="1" applyAlignment="1">
      <alignment horizontal="center" wrapText="1"/>
    </xf>
    <xf numFmtId="0" fontId="10" fillId="7" borderId="6" xfId="0" quotePrefix="1" applyFont="1" applyFill="1" applyBorder="1" applyAlignment="1">
      <alignment horizontal="center" vertical="center" wrapText="1"/>
    </xf>
    <xf numFmtId="165" fontId="10" fillId="7" borderId="6" xfId="0" applyNumberFormat="1"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6" xfId="0" applyFont="1" applyFill="1" applyBorder="1" applyAlignment="1">
      <alignment horizontal="center" vertical="center"/>
    </xf>
    <xf numFmtId="0" fontId="7" fillId="7"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Fill="1" applyBorder="1" applyAlignment="1">
      <alignment horizontal="center" wrapText="1"/>
    </xf>
    <xf numFmtId="0" fontId="10" fillId="0" borderId="6" xfId="0" applyFont="1" applyBorder="1" applyAlignment="1" applyProtection="1">
      <alignment vertical="top" wrapText="1"/>
      <protection locked="0"/>
    </xf>
    <xf numFmtId="0" fontId="4" fillId="0" borderId="6" xfId="0" applyFont="1" applyBorder="1"/>
    <xf numFmtId="0" fontId="9" fillId="0" borderId="6" xfId="0" applyFont="1" applyBorder="1" applyAlignment="1" applyProtection="1">
      <alignment vertical="center" wrapText="1"/>
    </xf>
    <xf numFmtId="0" fontId="3" fillId="0" borderId="6" xfId="0" applyFont="1" applyBorder="1" applyAlignment="1">
      <alignment horizontal="center" vertical="center" wrapText="1"/>
    </xf>
    <xf numFmtId="0" fontId="3" fillId="7" borderId="6" xfId="0" applyFont="1" applyFill="1" applyBorder="1" applyAlignment="1">
      <alignment horizontal="center" vertical="center" wrapText="1"/>
    </xf>
    <xf numFmtId="0" fontId="3" fillId="7" borderId="6" xfId="0" applyFont="1" applyFill="1" applyBorder="1" applyAlignment="1">
      <alignment horizontal="center" wrapText="1"/>
    </xf>
    <xf numFmtId="165" fontId="7" fillId="7" borderId="6" xfId="0" applyNumberFormat="1" applyFont="1" applyFill="1" applyBorder="1" applyAlignment="1">
      <alignment horizontal="center" vertical="center" wrapText="1"/>
    </xf>
    <xf numFmtId="0" fontId="10" fillId="0" borderId="6" xfId="0" applyFont="1" applyFill="1" applyBorder="1" applyAlignment="1">
      <alignment horizontal="left" vertical="top" wrapText="1"/>
    </xf>
    <xf numFmtId="0" fontId="12" fillId="5" borderId="0" xfId="0" applyFont="1" applyFill="1"/>
    <xf numFmtId="0" fontId="6" fillId="5" borderId="0" xfId="0" applyFont="1" applyFill="1" applyAlignment="1">
      <alignment wrapText="1"/>
    </xf>
    <xf numFmtId="0" fontId="10" fillId="0" borderId="6" xfId="0" applyFont="1" applyBorder="1" applyAlignment="1">
      <alignment horizontal="center" vertical="center" wrapText="1"/>
    </xf>
    <xf numFmtId="0" fontId="8" fillId="6"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10" fillId="0" borderId="6" xfId="0" applyFont="1" applyBorder="1" applyAlignment="1" applyProtection="1">
      <alignment horizontal="center" vertical="center" wrapText="1"/>
    </xf>
    <xf numFmtId="0" fontId="4" fillId="0" borderId="0" xfId="0" applyFont="1" applyAlignment="1">
      <alignment horizontal="center" vertical="center"/>
    </xf>
    <xf numFmtId="0" fontId="10" fillId="0" borderId="6"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10" fillId="0" borderId="6" xfId="0" applyFont="1" applyBorder="1" applyAlignment="1" applyProtection="1">
      <alignment horizontal="center" vertical="center"/>
      <protection locked="0"/>
    </xf>
    <xf numFmtId="0" fontId="10"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9" fillId="0" borderId="6" xfId="0" applyFont="1" applyFill="1" applyBorder="1" applyAlignment="1">
      <alignment horizontal="center" vertical="center"/>
    </xf>
    <xf numFmtId="0" fontId="10" fillId="0" borderId="6" xfId="0" applyFont="1" applyBorder="1" applyAlignment="1" applyProtection="1">
      <alignment horizontal="left" vertical="center" wrapText="1"/>
    </xf>
    <xf numFmtId="0" fontId="7" fillId="0" borderId="6" xfId="0" applyFont="1" applyBorder="1" applyAlignment="1">
      <alignment horizontal="center" vertical="center" wrapText="1"/>
    </xf>
    <xf numFmtId="0" fontId="3" fillId="0" borderId="0" xfId="0" applyFont="1" applyAlignment="1">
      <alignment horizontal="center" vertical="center"/>
    </xf>
    <xf numFmtId="0" fontId="7" fillId="7" borderId="6" xfId="0" applyFont="1" applyFill="1" applyBorder="1" applyAlignment="1" applyProtection="1">
      <alignment horizontal="center" vertical="center"/>
      <protection locked="0"/>
    </xf>
    <xf numFmtId="0" fontId="8" fillId="5" borderId="6" xfId="0" applyFont="1" applyFill="1" applyBorder="1" applyAlignment="1">
      <alignment horizontal="center" vertical="center"/>
    </xf>
    <xf numFmtId="0" fontId="5" fillId="0" borderId="14"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4" fillId="0" borderId="6" xfId="0" applyFont="1" applyFill="1" applyBorder="1" applyAlignment="1" applyProtection="1">
      <alignment horizontal="center"/>
    </xf>
    <xf numFmtId="0" fontId="4" fillId="0" borderId="5" xfId="0" applyFont="1" applyFill="1" applyBorder="1" applyAlignment="1" applyProtection="1">
      <alignment horizontal="center"/>
    </xf>
    <xf numFmtId="165" fontId="8" fillId="2" borderId="2" xfId="0" applyNumberFormat="1" applyFont="1" applyFill="1" applyBorder="1" applyAlignment="1" applyProtection="1">
      <alignment horizontal="center" vertical="center"/>
    </xf>
    <xf numFmtId="165" fontId="8" fillId="2" borderId="4" xfId="0" applyNumberFormat="1" applyFont="1" applyFill="1" applyBorder="1" applyAlignment="1" applyProtection="1">
      <alignment horizontal="center" vertical="center"/>
    </xf>
    <xf numFmtId="165" fontId="8" fillId="2" borderId="6"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2" fontId="10" fillId="0" borderId="6" xfId="0" applyNumberFormat="1" applyFont="1" applyFill="1" applyBorder="1" applyAlignment="1" applyProtection="1">
      <alignment horizontal="left" vertical="top" wrapText="1"/>
      <protection hidden="1"/>
    </xf>
    <xf numFmtId="0" fontId="5" fillId="0" borderId="6" xfId="0" applyFont="1" applyFill="1" applyBorder="1" applyAlignment="1" applyProtection="1">
      <alignment horizontal="left" vertical="top"/>
    </xf>
    <xf numFmtId="0" fontId="8" fillId="0" borderId="6" xfId="0" applyFont="1" applyFill="1" applyBorder="1" applyAlignment="1" applyProtection="1">
      <alignment horizontal="center" vertical="center" wrapText="1"/>
    </xf>
    <xf numFmtId="2" fontId="4" fillId="0" borderId="6" xfId="0" applyNumberFormat="1" applyFont="1" applyFill="1" applyBorder="1" applyAlignment="1" applyProtection="1">
      <alignment horizontal="justify" vertical="top" wrapText="1"/>
      <protection hidden="1"/>
    </xf>
    <xf numFmtId="0" fontId="2" fillId="0" borderId="6"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4" fillId="2" borderId="6" xfId="0" applyFont="1" applyFill="1" applyBorder="1" applyAlignment="1" applyProtection="1">
      <alignment horizontal="center"/>
    </xf>
    <xf numFmtId="0" fontId="2" fillId="0" borderId="10"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5" fillId="0" borderId="17"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5" fillId="0" borderId="1" xfId="0" applyFont="1" applyFill="1" applyBorder="1" applyAlignment="1" applyProtection="1">
      <alignment horizontal="center" vertical="top" wrapText="1"/>
    </xf>
    <xf numFmtId="0" fontId="5" fillId="0" borderId="3" xfId="0" applyFont="1" applyFill="1" applyBorder="1" applyAlignment="1" applyProtection="1">
      <alignment horizontal="center" vertical="top" wrapText="1"/>
    </xf>
    <xf numFmtId="0" fontId="5" fillId="0" borderId="4" xfId="0" applyFont="1" applyFill="1" applyBorder="1" applyAlignment="1" applyProtection="1">
      <alignment horizontal="center" vertical="top" wrapText="1"/>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2" fontId="8" fillId="0" borderId="6" xfId="0" applyNumberFormat="1" applyFont="1" applyFill="1" applyBorder="1" applyAlignment="1" applyProtection="1">
      <alignment horizontal="left" vertical="top" wrapText="1"/>
    </xf>
    <xf numFmtId="0" fontId="4" fillId="0" borderId="20" xfId="0" applyFont="1" applyFill="1" applyBorder="1" applyAlignment="1" applyProtection="1">
      <alignment horizontal="left" vertical="center" wrapText="1"/>
    </xf>
    <xf numFmtId="0" fontId="4" fillId="0" borderId="21" xfId="0" applyFont="1" applyFill="1" applyBorder="1" applyAlignment="1" applyProtection="1">
      <alignment horizontal="left" vertical="center"/>
    </xf>
    <xf numFmtId="0" fontId="4" fillId="0" borderId="22" xfId="0" applyFont="1" applyFill="1" applyBorder="1" applyAlignment="1" applyProtection="1">
      <alignment horizontal="left" vertical="center"/>
    </xf>
    <xf numFmtId="0" fontId="2" fillId="0" borderId="6"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xf>
    <xf numFmtId="0" fontId="10" fillId="0" borderId="6" xfId="0" applyFont="1" applyBorder="1" applyAlignment="1" applyProtection="1">
      <alignment horizontal="center" vertical="top" wrapText="1"/>
      <protection locked="0"/>
    </xf>
    <xf numFmtId="0" fontId="9" fillId="0" borderId="6" xfId="0" applyFont="1" applyBorder="1" applyAlignment="1" applyProtection="1">
      <alignment horizontal="center" vertical="center" wrapText="1"/>
    </xf>
    <xf numFmtId="0" fontId="2" fillId="0" borderId="6" xfId="0" applyFont="1" applyFill="1" applyBorder="1" applyAlignment="1">
      <alignment horizontal="center" vertical="center" wrapText="1"/>
    </xf>
    <xf numFmtId="0" fontId="10" fillId="0" borderId="6" xfId="0" applyFont="1" applyFill="1" applyBorder="1" applyAlignment="1">
      <alignment horizontal="left" vertical="top" wrapText="1"/>
    </xf>
    <xf numFmtId="0" fontId="9" fillId="0" borderId="6" xfId="0" applyFont="1" applyBorder="1" applyAlignment="1" applyProtection="1">
      <alignment horizontal="left" vertical="top" wrapText="1"/>
    </xf>
    <xf numFmtId="0" fontId="9" fillId="0" borderId="6" xfId="0" applyFont="1" applyFill="1" applyBorder="1" applyAlignment="1">
      <alignment vertical="center" wrapText="1"/>
    </xf>
    <xf numFmtId="0" fontId="10" fillId="0" borderId="6" xfId="0" applyFont="1" applyFill="1" applyBorder="1" applyAlignment="1">
      <alignment vertical="center"/>
    </xf>
    <xf numFmtId="0" fontId="9"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9" fillId="0" borderId="6" xfId="0" applyFont="1" applyFill="1" applyBorder="1" applyAlignment="1">
      <alignment horizontal="center" vertical="center"/>
    </xf>
    <xf numFmtId="0" fontId="5" fillId="0" borderId="6" xfId="0" applyFont="1" applyFill="1" applyBorder="1" applyAlignment="1">
      <alignment horizontal="center" vertical="top" wrapText="1"/>
    </xf>
    <xf numFmtId="0" fontId="9" fillId="0" borderId="6" xfId="0" applyFont="1" applyFill="1" applyBorder="1" applyAlignment="1" applyProtection="1">
      <alignment horizontal="center" vertical="center" wrapText="1"/>
    </xf>
    <xf numFmtId="0" fontId="2" fillId="0" borderId="6" xfId="0" applyFont="1" applyBorder="1" applyAlignment="1" applyProtection="1">
      <alignment horizontal="left" vertical="top" wrapText="1"/>
    </xf>
    <xf numFmtId="0" fontId="2" fillId="0" borderId="6"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4" xfId="0" applyFont="1" applyFill="1" applyBorder="1" applyAlignment="1">
      <alignment horizontal="center" vertical="top" wrapText="1"/>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center" vertical="center" wrapText="1"/>
    </xf>
    <xf numFmtId="0" fontId="2" fillId="0" borderId="6" xfId="0" applyFont="1" applyBorder="1" applyAlignment="1" applyProtection="1">
      <alignment horizontal="center" vertical="center" wrapText="1"/>
      <protection locked="0"/>
    </xf>
    <xf numFmtId="0" fontId="10" fillId="0" borderId="6" xfId="0" applyFont="1" applyBorder="1" applyAlignment="1" applyProtection="1">
      <alignment horizontal="left" vertical="center" wrapText="1"/>
    </xf>
    <xf numFmtId="0" fontId="10" fillId="0" borderId="6" xfId="0" applyFont="1" applyBorder="1" applyAlignment="1" applyProtection="1">
      <alignment horizontal="center" vertical="center" wrapText="1"/>
    </xf>
    <xf numFmtId="0" fontId="9" fillId="5" borderId="6" xfId="0" applyFont="1" applyFill="1" applyBorder="1" applyAlignment="1" applyProtection="1">
      <alignment horizontal="center" vertical="center" wrapText="1"/>
    </xf>
  </cellXfs>
  <cellStyles count="2">
    <cellStyle name="Normal" xfId="0" builtinId="0"/>
    <cellStyle name="Percent" xfId="1" builtinId="5"/>
  </cellStyles>
  <dxfs count="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9"/>
  <sheetViews>
    <sheetView tabSelected="1" zoomScale="90" zoomScaleNormal="90" workbookViewId="0">
      <selection activeCell="C4" sqref="C4:E4"/>
    </sheetView>
  </sheetViews>
  <sheetFormatPr defaultRowHeight="12.75" x14ac:dyDescent="0.2"/>
  <cols>
    <col min="1" max="1" width="5.7109375" style="5" bestFit="1" customWidth="1"/>
    <col min="2" max="2" width="26.28515625" style="1" customWidth="1"/>
    <col min="3" max="3" width="56" style="1" customWidth="1"/>
    <col min="4" max="4" width="5.28515625" style="3" bestFit="1" customWidth="1"/>
    <col min="5" max="5" width="4.28515625" style="3" bestFit="1" customWidth="1"/>
    <col min="6" max="6" width="13.42578125" style="1" bestFit="1" customWidth="1"/>
    <col min="7" max="7" width="8.5703125" style="1" bestFit="1" customWidth="1"/>
    <col min="8" max="8" width="11.140625" style="1" bestFit="1" customWidth="1"/>
    <col min="9" max="10" width="12" style="1" customWidth="1"/>
    <col min="11" max="11" width="8.28515625" style="1" bestFit="1" customWidth="1"/>
    <col min="12" max="12" width="9.28515625" style="1" customWidth="1"/>
    <col min="13" max="13" width="14.42578125" style="1" customWidth="1"/>
    <col min="14" max="14" width="16.85546875" style="1" customWidth="1"/>
    <col min="15" max="15" width="9.140625" style="1"/>
    <col min="16" max="16" width="16.42578125" style="1" customWidth="1"/>
    <col min="17" max="16384" width="9.140625" style="1"/>
  </cols>
  <sheetData>
    <row r="1" spans="1:14" ht="15.75" x14ac:dyDescent="0.2">
      <c r="A1" s="88" t="s">
        <v>246</v>
      </c>
      <c r="B1" s="89"/>
      <c r="C1" s="89"/>
      <c r="D1" s="89"/>
      <c r="E1" s="89"/>
      <c r="F1" s="89"/>
      <c r="G1" s="89"/>
      <c r="H1" s="89"/>
      <c r="I1" s="89"/>
      <c r="J1" s="89"/>
      <c r="K1" s="89"/>
      <c r="L1" s="89"/>
      <c r="M1" s="89"/>
      <c r="N1" s="90"/>
    </row>
    <row r="2" spans="1:14" ht="15.75" x14ac:dyDescent="0.2">
      <c r="A2" s="113" t="s">
        <v>0</v>
      </c>
      <c r="B2" s="114"/>
      <c r="C2" s="114" t="s">
        <v>24</v>
      </c>
      <c r="D2" s="114"/>
      <c r="E2" s="114"/>
      <c r="F2" s="96" t="s">
        <v>22</v>
      </c>
      <c r="G2" s="97"/>
      <c r="H2" s="97"/>
      <c r="I2" s="97"/>
      <c r="J2" s="97"/>
      <c r="K2" s="97"/>
      <c r="L2" s="97"/>
      <c r="M2" s="97"/>
      <c r="N2" s="98"/>
    </row>
    <row r="3" spans="1:14" ht="15.75" x14ac:dyDescent="0.2">
      <c r="A3" s="113" t="s">
        <v>1</v>
      </c>
      <c r="B3" s="114"/>
      <c r="C3" s="114" t="s">
        <v>25</v>
      </c>
      <c r="D3" s="114"/>
      <c r="E3" s="114"/>
      <c r="F3" s="107" t="s">
        <v>23</v>
      </c>
      <c r="G3" s="108"/>
      <c r="H3" s="109"/>
      <c r="I3" s="118"/>
      <c r="J3" s="119"/>
      <c r="K3" s="119"/>
      <c r="L3" s="119"/>
      <c r="M3" s="119"/>
      <c r="N3" s="120"/>
    </row>
    <row r="4" spans="1:14" ht="15.75" x14ac:dyDescent="0.2">
      <c r="A4" s="113" t="s">
        <v>2</v>
      </c>
      <c r="B4" s="114"/>
      <c r="C4" s="100" t="s">
        <v>26</v>
      </c>
      <c r="D4" s="100"/>
      <c r="E4" s="100"/>
      <c r="F4" s="110"/>
      <c r="G4" s="111"/>
      <c r="H4" s="112"/>
      <c r="I4" s="121"/>
      <c r="J4" s="122"/>
      <c r="K4" s="122"/>
      <c r="L4" s="122"/>
      <c r="M4" s="122"/>
      <c r="N4" s="123"/>
    </row>
    <row r="5" spans="1:14" ht="15.75" x14ac:dyDescent="0.2">
      <c r="A5" s="115" t="s">
        <v>21</v>
      </c>
      <c r="B5" s="116"/>
      <c r="C5" s="116"/>
      <c r="D5" s="116"/>
      <c r="E5" s="117"/>
      <c r="F5" s="103" t="s">
        <v>9</v>
      </c>
      <c r="G5" s="103"/>
      <c r="H5" s="103"/>
      <c r="I5" s="104" t="s">
        <v>10</v>
      </c>
      <c r="J5" s="105"/>
      <c r="K5" s="103" t="s">
        <v>11</v>
      </c>
      <c r="L5" s="103"/>
      <c r="M5" s="103"/>
      <c r="N5" s="2"/>
    </row>
    <row r="6" spans="1:14" s="3" customFormat="1" ht="67.5" customHeight="1" x14ac:dyDescent="0.2">
      <c r="A6" s="6" t="s">
        <v>3</v>
      </c>
      <c r="B6" s="101" t="s">
        <v>4</v>
      </c>
      <c r="C6" s="101"/>
      <c r="D6" s="7" t="s">
        <v>29</v>
      </c>
      <c r="E6" s="7" t="s">
        <v>5</v>
      </c>
      <c r="F6" s="8" t="s">
        <v>12</v>
      </c>
      <c r="G6" s="8" t="s">
        <v>13</v>
      </c>
      <c r="H6" s="8" t="s">
        <v>14</v>
      </c>
      <c r="I6" s="8" t="s">
        <v>15</v>
      </c>
      <c r="J6" s="8" t="s">
        <v>16</v>
      </c>
      <c r="K6" s="8" t="s">
        <v>17</v>
      </c>
      <c r="L6" s="8" t="s">
        <v>18</v>
      </c>
      <c r="M6" s="8" t="s">
        <v>253</v>
      </c>
      <c r="N6" s="9" t="s">
        <v>19</v>
      </c>
    </row>
    <row r="7" spans="1:14" ht="182.25" customHeight="1" x14ac:dyDescent="0.2">
      <c r="A7" s="10">
        <v>1</v>
      </c>
      <c r="B7" s="102" t="s">
        <v>248</v>
      </c>
      <c r="C7" s="102"/>
      <c r="D7" s="11" t="s">
        <v>27</v>
      </c>
      <c r="E7" s="11">
        <v>1</v>
      </c>
      <c r="F7" s="106"/>
      <c r="G7" s="106"/>
      <c r="H7" s="106"/>
      <c r="I7" s="106"/>
      <c r="J7" s="106"/>
      <c r="K7" s="106"/>
      <c r="L7" s="106"/>
      <c r="M7" s="106"/>
      <c r="N7" s="12">
        <f>SUM(N9:N12)</f>
        <v>0</v>
      </c>
    </row>
    <row r="8" spans="1:14" x14ac:dyDescent="0.2">
      <c r="A8" s="10">
        <v>2</v>
      </c>
      <c r="B8" s="124" t="s">
        <v>6</v>
      </c>
      <c r="C8" s="124"/>
      <c r="D8" s="11"/>
      <c r="E8" s="11"/>
      <c r="F8" s="13"/>
      <c r="G8" s="13"/>
      <c r="H8" s="13"/>
      <c r="I8" s="13"/>
      <c r="J8" s="13"/>
      <c r="K8" s="13"/>
      <c r="L8" s="14"/>
      <c r="M8" s="13"/>
      <c r="N8" s="15"/>
    </row>
    <row r="9" spans="1:14" ht="100.5" customHeight="1" x14ac:dyDescent="0.2">
      <c r="A9" s="16">
        <v>2.1</v>
      </c>
      <c r="B9" s="102" t="s">
        <v>249</v>
      </c>
      <c r="C9" s="102"/>
      <c r="D9" s="11" t="s">
        <v>27</v>
      </c>
      <c r="E9" s="11">
        <v>1</v>
      </c>
      <c r="F9" s="47">
        <f>+'ANNEXURE-I'!F74</f>
        <v>0</v>
      </c>
      <c r="G9" s="17"/>
      <c r="H9" s="18">
        <f>F9*G9%</f>
        <v>0</v>
      </c>
      <c r="I9" s="93" t="s">
        <v>20</v>
      </c>
      <c r="J9" s="94"/>
      <c r="K9" s="19"/>
      <c r="L9" s="20"/>
      <c r="M9" s="18">
        <f>(F9+H9)*L9</f>
        <v>0</v>
      </c>
      <c r="N9" s="12">
        <f>+F9+H9+M9</f>
        <v>0</v>
      </c>
    </row>
    <row r="10" spans="1:14" ht="121.5" customHeight="1" x14ac:dyDescent="0.2">
      <c r="A10" s="21">
        <v>2.2000000000000002</v>
      </c>
      <c r="B10" s="102" t="s">
        <v>250</v>
      </c>
      <c r="C10" s="102"/>
      <c r="D10" s="11" t="s">
        <v>27</v>
      </c>
      <c r="E10" s="11">
        <v>1</v>
      </c>
      <c r="F10" s="95" t="s">
        <v>20</v>
      </c>
      <c r="G10" s="95"/>
      <c r="H10" s="95"/>
      <c r="I10" s="47">
        <f>+'ANNEXURE-I'!H74</f>
        <v>0</v>
      </c>
      <c r="J10" s="18">
        <f>+I10*E10</f>
        <v>0</v>
      </c>
      <c r="K10" s="19"/>
      <c r="L10" s="20"/>
      <c r="M10" s="18">
        <f>(J10*L10)</f>
        <v>0</v>
      </c>
      <c r="N10" s="12">
        <f>+M10+J10</f>
        <v>0</v>
      </c>
    </row>
    <row r="11" spans="1:14" ht="85.5" customHeight="1" x14ac:dyDescent="0.2">
      <c r="A11" s="16">
        <v>2.2999999999999998</v>
      </c>
      <c r="B11" s="102" t="s">
        <v>251</v>
      </c>
      <c r="C11" s="102"/>
      <c r="D11" s="11" t="s">
        <v>27</v>
      </c>
      <c r="E11" s="11">
        <v>1</v>
      </c>
      <c r="F11" s="47">
        <f>+'ANNEXURE-II'!E58</f>
        <v>0</v>
      </c>
      <c r="G11" s="17"/>
      <c r="H11" s="18">
        <f>F11*G11%</f>
        <v>0</v>
      </c>
      <c r="I11" s="93" t="s">
        <v>20</v>
      </c>
      <c r="J11" s="94"/>
      <c r="K11" s="19"/>
      <c r="L11" s="20"/>
      <c r="M11" s="18">
        <f>(F11+H11)*L11</f>
        <v>0</v>
      </c>
      <c r="N11" s="12">
        <f>+F11+H11+M11</f>
        <v>0</v>
      </c>
    </row>
    <row r="12" spans="1:14" ht="72" customHeight="1" x14ac:dyDescent="0.2">
      <c r="A12" s="16">
        <v>2.4</v>
      </c>
      <c r="B12" s="99" t="s">
        <v>252</v>
      </c>
      <c r="C12" s="99"/>
      <c r="D12" s="11" t="s">
        <v>7</v>
      </c>
      <c r="E12" s="11">
        <v>1</v>
      </c>
      <c r="F12" s="95" t="s">
        <v>20</v>
      </c>
      <c r="G12" s="95"/>
      <c r="H12" s="95"/>
      <c r="I12" s="22"/>
      <c r="J12" s="18">
        <f>+I12*E12</f>
        <v>0</v>
      </c>
      <c r="K12" s="19"/>
      <c r="L12" s="20"/>
      <c r="M12" s="18">
        <f>(J12*L12)</f>
        <v>0</v>
      </c>
      <c r="N12" s="12">
        <f>+M12+J12</f>
        <v>0</v>
      </c>
    </row>
    <row r="13" spans="1:14" ht="22.5" customHeight="1" x14ac:dyDescent="0.2">
      <c r="A13" s="23"/>
      <c r="B13" s="91"/>
      <c r="C13" s="91"/>
      <c r="D13" s="91"/>
      <c r="E13" s="91"/>
      <c r="F13" s="91"/>
      <c r="G13" s="91"/>
      <c r="H13" s="91"/>
      <c r="I13" s="91"/>
      <c r="J13" s="91"/>
      <c r="K13" s="91"/>
      <c r="L13" s="91"/>
      <c r="M13" s="91"/>
      <c r="N13" s="92"/>
    </row>
    <row r="14" spans="1:14" s="4" customFormat="1" ht="87.75" customHeight="1" thickBot="1" x14ac:dyDescent="0.3">
      <c r="A14" s="125" t="s">
        <v>28</v>
      </c>
      <c r="B14" s="126"/>
      <c r="C14" s="126"/>
      <c r="D14" s="126"/>
      <c r="E14" s="126"/>
      <c r="F14" s="126"/>
      <c r="G14" s="126"/>
      <c r="H14" s="126"/>
      <c r="I14" s="126"/>
      <c r="J14" s="126"/>
      <c r="K14" s="126"/>
      <c r="L14" s="126"/>
      <c r="M14" s="126"/>
      <c r="N14" s="127"/>
    </row>
    <row r="39"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sheetProtection formatColumns="0"/>
  <mergeCells count="28">
    <mergeCell ref="B8:C8"/>
    <mergeCell ref="B9:C9"/>
    <mergeCell ref="B10:C10"/>
    <mergeCell ref="B11:C11"/>
    <mergeCell ref="A14:N14"/>
    <mergeCell ref="C3:E3"/>
    <mergeCell ref="A4:B4"/>
    <mergeCell ref="A2:B2"/>
    <mergeCell ref="C2:E2"/>
    <mergeCell ref="K5:M5"/>
    <mergeCell ref="A5:E5"/>
    <mergeCell ref="I3:N4"/>
    <mergeCell ref="A1:N1"/>
    <mergeCell ref="B13:N13"/>
    <mergeCell ref="I9:J9"/>
    <mergeCell ref="F12:H12"/>
    <mergeCell ref="F10:H10"/>
    <mergeCell ref="I11:J11"/>
    <mergeCell ref="F2:N2"/>
    <mergeCell ref="B12:C12"/>
    <mergeCell ref="C4:E4"/>
    <mergeCell ref="B6:C6"/>
    <mergeCell ref="B7:C7"/>
    <mergeCell ref="F5:H5"/>
    <mergeCell ref="I5:J5"/>
    <mergeCell ref="F7:M7"/>
    <mergeCell ref="F3:H4"/>
    <mergeCell ref="A3:B3"/>
  </mergeCells>
  <conditionalFormatting sqref="G11 K11:L11">
    <cfRule type="containsBlanks" dxfId="48" priority="5">
      <formula>LEN(TRIM(G11))=0</formula>
    </cfRule>
  </conditionalFormatting>
  <conditionalFormatting sqref="G9 K9:L9">
    <cfRule type="containsBlanks" dxfId="47" priority="10">
      <formula>LEN(TRIM(G9))=0</formula>
    </cfRule>
  </conditionalFormatting>
  <conditionalFormatting sqref="F9">
    <cfRule type="containsBlanks" dxfId="46" priority="9">
      <formula>LEN(TRIM(F9))=0</formula>
    </cfRule>
  </conditionalFormatting>
  <conditionalFormatting sqref="I12 K12:L12">
    <cfRule type="containsBlanks" dxfId="45" priority="8">
      <formula>LEN(TRIM(I12))=0</formula>
    </cfRule>
  </conditionalFormatting>
  <conditionalFormatting sqref="K10:L10">
    <cfRule type="containsBlanks" dxfId="44" priority="7">
      <formula>LEN(TRIM(K10))=0</formula>
    </cfRule>
  </conditionalFormatting>
  <conditionalFormatting sqref="I10">
    <cfRule type="containsBlanks" dxfId="43" priority="2">
      <formula>LEN(TRIM(I10))=0</formula>
    </cfRule>
  </conditionalFormatting>
  <conditionalFormatting sqref="I3">
    <cfRule type="containsBlanks" dxfId="42" priority="13">
      <formula>LEN(TRIM(I3))=0</formula>
    </cfRule>
  </conditionalFormatting>
  <conditionalFormatting sqref="F11">
    <cfRule type="containsBlanks" dxfId="41" priority="1">
      <formula>LEN(TRIM(F11))=0</formula>
    </cfRule>
  </conditionalFormatting>
  <dataValidations count="4">
    <dataValidation operator="lessThanOrEqual" allowBlank="1" showInputMessage="1" showErrorMessage="1" sqref="I12" xr:uid="{00000000-0002-0000-0000-000000000000}"/>
    <dataValidation allowBlank="1" showInputMessage="1" showErrorMessage="1" prompt="Price in this cell should match with Total Package Price in GeM" sqref="N7" xr:uid="{00000000-0002-0000-0000-000001000000}"/>
    <dataValidation type="list" allowBlank="1" showInputMessage="1" showErrorMessage="1" error="Select  Applicable Type of GST" prompt="Select  Applicable Type of GST" sqref="K9:K12" xr:uid="{00000000-0002-0000-0000-000002000000}">
      <formula1>"IGST, CGST+SGST"</formula1>
    </dataValidation>
    <dataValidation type="decimal" allowBlank="1" showInputMessage="1" showErrorMessage="1" error="Input Numeric Value" sqref="G9 G11" xr:uid="{00000000-0002-0000-0000-000003000000}">
      <formula1>0.01</formula1>
      <formula2>10000</formula2>
    </dataValidation>
  </dataValidations>
  <pageMargins left="0.34" right="0.25" top="0.75" bottom="0.75" header="0.3" footer="0.3"/>
  <pageSetup scale="62"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A340-8BEB-4494-8BA5-228EC0D6B8C0}">
  <sheetPr>
    <pageSetUpPr fitToPage="1"/>
  </sheetPr>
  <dimension ref="A1:H82"/>
  <sheetViews>
    <sheetView view="pageBreakPreview" zoomScale="85" zoomScaleNormal="85" zoomScaleSheetLayoutView="85" zoomScalePageLayoutView="40" workbookViewId="0">
      <selection sqref="A1:H3"/>
    </sheetView>
  </sheetViews>
  <sheetFormatPr defaultColWidth="9.140625" defaultRowHeight="12.75" x14ac:dyDescent="0.2"/>
  <cols>
    <col min="1" max="1" width="6.85546875" style="42" customWidth="1"/>
    <col min="2" max="2" width="63.5703125" style="43" customWidth="1"/>
    <col min="3" max="3" width="7.140625" style="44" customWidth="1"/>
    <col min="4" max="4" width="10.140625" style="45" customWidth="1"/>
    <col min="5" max="5" width="16.28515625" style="42" customWidth="1"/>
    <col min="6" max="6" width="18.7109375" style="46" customWidth="1"/>
    <col min="7" max="7" width="16.7109375" style="46" customWidth="1"/>
    <col min="8" max="8" width="23.140625" style="46" customWidth="1"/>
    <col min="9" max="16384" width="9.140625" style="26"/>
  </cols>
  <sheetData>
    <row r="1" spans="1:8" ht="21" customHeight="1" x14ac:dyDescent="0.2">
      <c r="A1" s="132" t="s">
        <v>247</v>
      </c>
      <c r="B1" s="132"/>
      <c r="C1" s="132"/>
      <c r="D1" s="132"/>
      <c r="E1" s="132"/>
      <c r="F1" s="132"/>
      <c r="G1" s="132"/>
      <c r="H1" s="132"/>
    </row>
    <row r="2" spans="1:8" ht="18" customHeight="1" x14ac:dyDescent="0.2">
      <c r="A2" s="132"/>
      <c r="B2" s="132"/>
      <c r="C2" s="132"/>
      <c r="D2" s="132"/>
      <c r="E2" s="132"/>
      <c r="F2" s="132"/>
      <c r="G2" s="132"/>
      <c r="H2" s="132"/>
    </row>
    <row r="3" spans="1:8" s="27" customFormat="1" ht="17.25" customHeight="1" x14ac:dyDescent="0.2">
      <c r="A3" s="132"/>
      <c r="B3" s="132"/>
      <c r="C3" s="132"/>
      <c r="D3" s="132"/>
      <c r="E3" s="132"/>
      <c r="F3" s="132"/>
      <c r="G3" s="132"/>
      <c r="H3" s="132"/>
    </row>
    <row r="4" spans="1:8" s="28" customFormat="1" ht="15" customHeight="1" x14ac:dyDescent="0.2">
      <c r="A4" s="129" t="s">
        <v>0</v>
      </c>
      <c r="B4" s="129"/>
      <c r="C4" s="128" t="s">
        <v>24</v>
      </c>
      <c r="D4" s="128"/>
      <c r="E4" s="128"/>
      <c r="F4" s="128"/>
      <c r="G4" s="128"/>
      <c r="H4" s="128"/>
    </row>
    <row r="5" spans="1:8" s="28" customFormat="1" ht="15" customHeight="1" x14ac:dyDescent="0.2">
      <c r="A5" s="129" t="s">
        <v>1</v>
      </c>
      <c r="B5" s="129"/>
      <c r="C5" s="128" t="s">
        <v>25</v>
      </c>
      <c r="D5" s="128"/>
      <c r="E5" s="128"/>
      <c r="F5" s="128"/>
      <c r="G5" s="128"/>
      <c r="H5" s="128"/>
    </row>
    <row r="6" spans="1:8" s="28" customFormat="1" ht="15.75" x14ac:dyDescent="0.2">
      <c r="A6" s="129" t="s">
        <v>30</v>
      </c>
      <c r="B6" s="129"/>
      <c r="C6" s="128" t="s">
        <v>26</v>
      </c>
      <c r="D6" s="128"/>
      <c r="E6" s="128"/>
      <c r="F6" s="128"/>
      <c r="G6" s="128"/>
      <c r="H6" s="128"/>
    </row>
    <row r="7" spans="1:8" s="29" customFormat="1" ht="31.15" customHeight="1" x14ac:dyDescent="0.2">
      <c r="A7" s="135" t="s">
        <v>31</v>
      </c>
      <c r="B7" s="137" t="s">
        <v>4</v>
      </c>
      <c r="C7" s="137" t="s">
        <v>32</v>
      </c>
      <c r="D7" s="137" t="s">
        <v>29</v>
      </c>
      <c r="E7" s="139" t="s">
        <v>33</v>
      </c>
      <c r="F7" s="139"/>
      <c r="G7" s="137" t="s">
        <v>34</v>
      </c>
      <c r="H7" s="137"/>
    </row>
    <row r="8" spans="1:8" s="29" customFormat="1" ht="65.25" customHeight="1" x14ac:dyDescent="0.2">
      <c r="A8" s="136"/>
      <c r="B8" s="138"/>
      <c r="C8" s="137"/>
      <c r="D8" s="137"/>
      <c r="E8" s="8" t="s">
        <v>35</v>
      </c>
      <c r="F8" s="8" t="s">
        <v>36</v>
      </c>
      <c r="G8" s="8" t="s">
        <v>37</v>
      </c>
      <c r="H8" s="8" t="s">
        <v>38</v>
      </c>
    </row>
    <row r="9" spans="1:8" s="27" customFormat="1" ht="85.5" customHeight="1" x14ac:dyDescent="0.2">
      <c r="A9" s="30">
        <v>1</v>
      </c>
      <c r="B9" s="31" t="s">
        <v>254</v>
      </c>
      <c r="C9" s="32">
        <v>8</v>
      </c>
      <c r="D9" s="33" t="s">
        <v>39</v>
      </c>
      <c r="E9" s="48"/>
      <c r="F9" s="48">
        <f>+E9*C9</f>
        <v>0</v>
      </c>
      <c r="G9" s="48"/>
      <c r="H9" s="48">
        <f>+G9*C9</f>
        <v>0</v>
      </c>
    </row>
    <row r="10" spans="1:8" s="27" customFormat="1" ht="84.75" customHeight="1" x14ac:dyDescent="0.2">
      <c r="A10" s="30">
        <v>2</v>
      </c>
      <c r="B10" s="31" t="s">
        <v>255</v>
      </c>
      <c r="C10" s="33">
        <v>4</v>
      </c>
      <c r="D10" s="33" t="s">
        <v>39</v>
      </c>
      <c r="E10" s="48"/>
      <c r="F10" s="48">
        <f t="shared" ref="F10:F73" si="0">+E10*C10</f>
        <v>0</v>
      </c>
      <c r="G10" s="48"/>
      <c r="H10" s="48">
        <f t="shared" ref="H10:H59" si="1">+G10*C10</f>
        <v>0</v>
      </c>
    </row>
    <row r="11" spans="1:8" s="27" customFormat="1" ht="29.25" customHeight="1" x14ac:dyDescent="0.2">
      <c r="A11" s="30" t="s">
        <v>40</v>
      </c>
      <c r="B11" s="31" t="s">
        <v>41</v>
      </c>
      <c r="C11" s="53"/>
      <c r="D11" s="53"/>
      <c r="E11" s="54"/>
      <c r="F11" s="54"/>
      <c r="G11" s="54"/>
      <c r="H11" s="54"/>
    </row>
    <row r="12" spans="1:8" s="27" customFormat="1" x14ac:dyDescent="0.2">
      <c r="A12" s="30" t="s">
        <v>42</v>
      </c>
      <c r="B12" s="31" t="s">
        <v>256</v>
      </c>
      <c r="C12" s="53"/>
      <c r="D12" s="53"/>
      <c r="E12" s="54"/>
      <c r="F12" s="54"/>
      <c r="G12" s="54"/>
      <c r="H12" s="54"/>
    </row>
    <row r="13" spans="1:8" s="27" customFormat="1" x14ac:dyDescent="0.2">
      <c r="A13" s="35" t="s">
        <v>43</v>
      </c>
      <c r="B13" s="31" t="s">
        <v>44</v>
      </c>
      <c r="C13" s="36">
        <v>5000</v>
      </c>
      <c r="D13" s="36" t="s">
        <v>45</v>
      </c>
      <c r="E13" s="48"/>
      <c r="F13" s="48">
        <f t="shared" si="0"/>
        <v>0</v>
      </c>
      <c r="G13" s="48"/>
      <c r="H13" s="48">
        <f t="shared" si="1"/>
        <v>0</v>
      </c>
    </row>
    <row r="14" spans="1:8" s="27" customFormat="1" x14ac:dyDescent="0.2">
      <c r="A14" s="35" t="s">
        <v>46</v>
      </c>
      <c r="B14" s="31" t="s">
        <v>47</v>
      </c>
      <c r="C14" s="36">
        <v>3500</v>
      </c>
      <c r="D14" s="36" t="s">
        <v>45</v>
      </c>
      <c r="E14" s="48"/>
      <c r="F14" s="48">
        <f t="shared" si="0"/>
        <v>0</v>
      </c>
      <c r="G14" s="48"/>
      <c r="H14" s="48">
        <f t="shared" si="1"/>
        <v>0</v>
      </c>
    </row>
    <row r="15" spans="1:8" s="27" customFormat="1" x14ac:dyDescent="0.2">
      <c r="A15" s="35" t="s">
        <v>48</v>
      </c>
      <c r="B15" s="31" t="s">
        <v>49</v>
      </c>
      <c r="C15" s="36">
        <v>7000</v>
      </c>
      <c r="D15" s="36" t="s">
        <v>45</v>
      </c>
      <c r="E15" s="48"/>
      <c r="F15" s="48">
        <f t="shared" si="0"/>
        <v>0</v>
      </c>
      <c r="G15" s="48"/>
      <c r="H15" s="48">
        <f t="shared" si="1"/>
        <v>0</v>
      </c>
    </row>
    <row r="16" spans="1:8" s="27" customFormat="1" x14ac:dyDescent="0.2">
      <c r="A16" s="35" t="s">
        <v>50</v>
      </c>
      <c r="B16" s="31" t="s">
        <v>51</v>
      </c>
      <c r="C16" s="36">
        <v>3100</v>
      </c>
      <c r="D16" s="36" t="s">
        <v>45</v>
      </c>
      <c r="E16" s="48"/>
      <c r="F16" s="48">
        <f t="shared" si="0"/>
        <v>0</v>
      </c>
      <c r="G16" s="48"/>
      <c r="H16" s="48">
        <f t="shared" si="1"/>
        <v>0</v>
      </c>
    </row>
    <row r="17" spans="1:8" s="27" customFormat="1" x14ac:dyDescent="0.2">
      <c r="A17" s="30" t="s">
        <v>52</v>
      </c>
      <c r="B17" s="31" t="s">
        <v>53</v>
      </c>
      <c r="C17" s="36">
        <v>1000</v>
      </c>
      <c r="D17" s="36" t="s">
        <v>45</v>
      </c>
      <c r="E17" s="48"/>
      <c r="F17" s="48">
        <f t="shared" si="0"/>
        <v>0</v>
      </c>
      <c r="G17" s="48"/>
      <c r="H17" s="48">
        <f t="shared" si="1"/>
        <v>0</v>
      </c>
    </row>
    <row r="18" spans="1:8" s="27" customFormat="1" ht="15.75" customHeight="1" x14ac:dyDescent="0.2">
      <c r="A18" s="30" t="s">
        <v>54</v>
      </c>
      <c r="B18" s="31" t="s">
        <v>55</v>
      </c>
      <c r="C18" s="36">
        <v>160</v>
      </c>
      <c r="D18" s="36" t="s">
        <v>45</v>
      </c>
      <c r="E18" s="48"/>
      <c r="F18" s="48">
        <f t="shared" si="0"/>
        <v>0</v>
      </c>
      <c r="G18" s="48"/>
      <c r="H18" s="48">
        <f t="shared" si="1"/>
        <v>0</v>
      </c>
    </row>
    <row r="19" spans="1:8" s="27" customFormat="1" x14ac:dyDescent="0.2">
      <c r="A19" s="30" t="s">
        <v>56</v>
      </c>
      <c r="B19" s="31" t="s">
        <v>57</v>
      </c>
      <c r="C19" s="36">
        <v>10</v>
      </c>
      <c r="D19" s="36" t="s">
        <v>45</v>
      </c>
      <c r="E19" s="48"/>
      <c r="F19" s="48">
        <f t="shared" si="0"/>
        <v>0</v>
      </c>
      <c r="G19" s="48"/>
      <c r="H19" s="48">
        <f t="shared" si="1"/>
        <v>0</v>
      </c>
    </row>
    <row r="20" spans="1:8" s="27" customFormat="1" ht="29.25" customHeight="1" x14ac:dyDescent="0.2">
      <c r="A20" s="30" t="s">
        <v>58</v>
      </c>
      <c r="B20" s="31" t="s">
        <v>59</v>
      </c>
      <c r="C20" s="36">
        <v>2000</v>
      </c>
      <c r="D20" s="36" t="s">
        <v>45</v>
      </c>
      <c r="E20" s="48"/>
      <c r="F20" s="48">
        <f t="shared" si="0"/>
        <v>0</v>
      </c>
      <c r="G20" s="48"/>
      <c r="H20" s="48">
        <f t="shared" si="1"/>
        <v>0</v>
      </c>
    </row>
    <row r="21" spans="1:8" ht="17.45" customHeight="1" x14ac:dyDescent="0.2">
      <c r="A21" s="30" t="s">
        <v>60</v>
      </c>
      <c r="B21" s="31" t="s">
        <v>61</v>
      </c>
      <c r="C21" s="36">
        <v>40</v>
      </c>
      <c r="D21" s="36" t="s">
        <v>45</v>
      </c>
      <c r="E21" s="48"/>
      <c r="F21" s="48">
        <f t="shared" si="0"/>
        <v>0</v>
      </c>
      <c r="G21" s="48"/>
      <c r="H21" s="48">
        <f t="shared" si="1"/>
        <v>0</v>
      </c>
    </row>
    <row r="22" spans="1:8" x14ac:dyDescent="0.2">
      <c r="A22" s="30" t="s">
        <v>62</v>
      </c>
      <c r="B22" s="31" t="s">
        <v>63</v>
      </c>
      <c r="C22" s="36">
        <v>300</v>
      </c>
      <c r="D22" s="36" t="s">
        <v>45</v>
      </c>
      <c r="E22" s="48"/>
      <c r="F22" s="48">
        <f t="shared" si="0"/>
        <v>0</v>
      </c>
      <c r="G22" s="48"/>
      <c r="H22" s="48">
        <f t="shared" si="1"/>
        <v>0</v>
      </c>
    </row>
    <row r="23" spans="1:8" ht="15" customHeight="1" x14ac:dyDescent="0.2">
      <c r="A23" s="30" t="s">
        <v>64</v>
      </c>
      <c r="B23" s="31" t="s">
        <v>65</v>
      </c>
      <c r="C23" s="36">
        <v>110</v>
      </c>
      <c r="D23" s="36" t="s">
        <v>45</v>
      </c>
      <c r="E23" s="48"/>
      <c r="F23" s="48">
        <f t="shared" si="0"/>
        <v>0</v>
      </c>
      <c r="G23" s="48"/>
      <c r="H23" s="48">
        <f t="shared" si="1"/>
        <v>0</v>
      </c>
    </row>
    <row r="24" spans="1:8" x14ac:dyDescent="0.2">
      <c r="A24" s="30" t="s">
        <v>66</v>
      </c>
      <c r="B24" s="31" t="s">
        <v>67</v>
      </c>
      <c r="C24" s="55"/>
      <c r="D24" s="55"/>
      <c r="E24" s="54"/>
      <c r="F24" s="54"/>
      <c r="G24" s="54"/>
      <c r="H24" s="54"/>
    </row>
    <row r="25" spans="1:8" x14ac:dyDescent="0.2">
      <c r="A25" s="35" t="s">
        <v>43</v>
      </c>
      <c r="B25" s="31" t="s">
        <v>68</v>
      </c>
      <c r="C25" s="36">
        <v>25</v>
      </c>
      <c r="D25" s="36" t="s">
        <v>45</v>
      </c>
      <c r="E25" s="48"/>
      <c r="F25" s="48">
        <f t="shared" si="0"/>
        <v>0</v>
      </c>
      <c r="G25" s="48"/>
      <c r="H25" s="48">
        <f t="shared" si="1"/>
        <v>0</v>
      </c>
    </row>
    <row r="26" spans="1:8" ht="31.15" customHeight="1" x14ac:dyDescent="0.2">
      <c r="A26" s="35" t="s">
        <v>46</v>
      </c>
      <c r="B26" s="31" t="s">
        <v>69</v>
      </c>
      <c r="C26" s="36">
        <v>30</v>
      </c>
      <c r="D26" s="36" t="s">
        <v>70</v>
      </c>
      <c r="E26" s="48"/>
      <c r="F26" s="48">
        <f t="shared" si="0"/>
        <v>0</v>
      </c>
      <c r="G26" s="48"/>
      <c r="H26" s="48">
        <f t="shared" si="1"/>
        <v>0</v>
      </c>
    </row>
    <row r="27" spans="1:8" x14ac:dyDescent="0.2">
      <c r="A27" s="35" t="s">
        <v>48</v>
      </c>
      <c r="B27" s="31" t="s">
        <v>71</v>
      </c>
      <c r="C27" s="36">
        <v>20</v>
      </c>
      <c r="D27" s="36" t="s">
        <v>45</v>
      </c>
      <c r="E27" s="48"/>
      <c r="F27" s="48">
        <f t="shared" si="0"/>
        <v>0</v>
      </c>
      <c r="G27" s="48"/>
      <c r="H27" s="48">
        <f t="shared" si="1"/>
        <v>0</v>
      </c>
    </row>
    <row r="28" spans="1:8" ht="25.5" x14ac:dyDescent="0.2">
      <c r="A28" s="30" t="s">
        <v>72</v>
      </c>
      <c r="B28" s="31" t="s">
        <v>257</v>
      </c>
      <c r="C28" s="55"/>
      <c r="D28" s="55"/>
      <c r="E28" s="54"/>
      <c r="F28" s="54"/>
      <c r="G28" s="54"/>
      <c r="H28" s="54"/>
    </row>
    <row r="29" spans="1:8" x14ac:dyDescent="0.2">
      <c r="A29" s="35" t="s">
        <v>43</v>
      </c>
      <c r="B29" s="31" t="s">
        <v>73</v>
      </c>
      <c r="C29" s="36">
        <v>26</v>
      </c>
      <c r="D29" s="36" t="s">
        <v>70</v>
      </c>
      <c r="E29" s="48"/>
      <c r="F29" s="48">
        <f t="shared" si="0"/>
        <v>0</v>
      </c>
      <c r="G29" s="48"/>
      <c r="H29" s="48">
        <f t="shared" si="1"/>
        <v>0</v>
      </c>
    </row>
    <row r="30" spans="1:8" x14ac:dyDescent="0.2">
      <c r="A30" s="35" t="s">
        <v>46</v>
      </c>
      <c r="B30" s="31" t="s">
        <v>74</v>
      </c>
      <c r="C30" s="36">
        <v>6</v>
      </c>
      <c r="D30" s="36" t="s">
        <v>70</v>
      </c>
      <c r="E30" s="48"/>
      <c r="F30" s="48">
        <f t="shared" si="0"/>
        <v>0</v>
      </c>
      <c r="G30" s="48"/>
      <c r="H30" s="48">
        <f t="shared" si="1"/>
        <v>0</v>
      </c>
    </row>
    <row r="31" spans="1:8" x14ac:dyDescent="0.2">
      <c r="A31" s="35" t="s">
        <v>48</v>
      </c>
      <c r="B31" s="31" t="s">
        <v>75</v>
      </c>
      <c r="C31" s="36">
        <v>27</v>
      </c>
      <c r="D31" s="36" t="s">
        <v>70</v>
      </c>
      <c r="E31" s="48"/>
      <c r="F31" s="48">
        <f t="shared" si="0"/>
        <v>0</v>
      </c>
      <c r="G31" s="48"/>
      <c r="H31" s="48">
        <f t="shared" si="1"/>
        <v>0</v>
      </c>
    </row>
    <row r="32" spans="1:8" ht="57.75" customHeight="1" x14ac:dyDescent="0.2">
      <c r="A32" s="30" t="s">
        <v>76</v>
      </c>
      <c r="B32" s="31" t="s">
        <v>258</v>
      </c>
      <c r="C32" s="55"/>
      <c r="D32" s="53"/>
      <c r="E32" s="54"/>
      <c r="F32" s="54"/>
      <c r="G32" s="54"/>
      <c r="H32" s="54"/>
    </row>
    <row r="33" spans="1:8" x14ac:dyDescent="0.2">
      <c r="A33" s="35" t="s">
        <v>43</v>
      </c>
      <c r="B33" s="31" t="s">
        <v>77</v>
      </c>
      <c r="C33" s="36">
        <v>2</v>
      </c>
      <c r="D33" s="36" t="s">
        <v>70</v>
      </c>
      <c r="E33" s="48"/>
      <c r="F33" s="48">
        <f t="shared" si="0"/>
        <v>0</v>
      </c>
      <c r="G33" s="48"/>
      <c r="H33" s="48">
        <f t="shared" si="1"/>
        <v>0</v>
      </c>
    </row>
    <row r="34" spans="1:8" x14ac:dyDescent="0.2">
      <c r="A34" s="35" t="s">
        <v>46</v>
      </c>
      <c r="B34" s="31" t="s">
        <v>78</v>
      </c>
      <c r="C34" s="36">
        <v>16</v>
      </c>
      <c r="D34" s="36" t="s">
        <v>70</v>
      </c>
      <c r="E34" s="48"/>
      <c r="F34" s="48">
        <f t="shared" si="0"/>
        <v>0</v>
      </c>
      <c r="G34" s="48"/>
      <c r="H34" s="48">
        <f t="shared" si="1"/>
        <v>0</v>
      </c>
    </row>
    <row r="35" spans="1:8" x14ac:dyDescent="0.2">
      <c r="A35" s="35" t="s">
        <v>48</v>
      </c>
      <c r="B35" s="31" t="s">
        <v>79</v>
      </c>
      <c r="C35" s="36">
        <v>12</v>
      </c>
      <c r="D35" s="36" t="s">
        <v>70</v>
      </c>
      <c r="E35" s="48"/>
      <c r="F35" s="48">
        <f t="shared" si="0"/>
        <v>0</v>
      </c>
      <c r="G35" s="48"/>
      <c r="H35" s="48">
        <f t="shared" si="1"/>
        <v>0</v>
      </c>
    </row>
    <row r="36" spans="1:8" x14ac:dyDescent="0.2">
      <c r="A36" s="35" t="s">
        <v>50</v>
      </c>
      <c r="B36" s="31" t="s">
        <v>80</v>
      </c>
      <c r="C36" s="36">
        <v>3</v>
      </c>
      <c r="D36" s="36" t="s">
        <v>70</v>
      </c>
      <c r="E36" s="48"/>
      <c r="F36" s="48">
        <f t="shared" si="0"/>
        <v>0</v>
      </c>
      <c r="G36" s="48"/>
      <c r="H36" s="48">
        <f t="shared" si="1"/>
        <v>0</v>
      </c>
    </row>
    <row r="37" spans="1:8" ht="54" customHeight="1" x14ac:dyDescent="0.2">
      <c r="A37" s="30" t="s">
        <v>81</v>
      </c>
      <c r="B37" s="31" t="s">
        <v>259</v>
      </c>
      <c r="C37" s="55"/>
      <c r="D37" s="55"/>
      <c r="E37" s="54"/>
      <c r="F37" s="54"/>
      <c r="G37" s="54"/>
      <c r="H37" s="54"/>
    </row>
    <row r="38" spans="1:8" x14ac:dyDescent="0.2">
      <c r="A38" s="35" t="s">
        <v>43</v>
      </c>
      <c r="B38" s="31" t="s">
        <v>82</v>
      </c>
      <c r="C38" s="36">
        <v>5</v>
      </c>
      <c r="D38" s="36" t="s">
        <v>70</v>
      </c>
      <c r="E38" s="48"/>
      <c r="F38" s="48">
        <f t="shared" si="0"/>
        <v>0</v>
      </c>
      <c r="G38" s="48"/>
      <c r="H38" s="48">
        <f t="shared" si="1"/>
        <v>0</v>
      </c>
    </row>
    <row r="39" spans="1:8" x14ac:dyDescent="0.2">
      <c r="A39" s="35" t="s">
        <v>46</v>
      </c>
      <c r="B39" s="31" t="s">
        <v>83</v>
      </c>
      <c r="C39" s="36">
        <v>7</v>
      </c>
      <c r="D39" s="36" t="s">
        <v>70</v>
      </c>
      <c r="E39" s="48"/>
      <c r="F39" s="48">
        <f t="shared" si="0"/>
        <v>0</v>
      </c>
      <c r="G39" s="48"/>
      <c r="H39" s="48">
        <f t="shared" si="1"/>
        <v>0</v>
      </c>
    </row>
    <row r="40" spans="1:8" x14ac:dyDescent="0.2">
      <c r="A40" s="35" t="s">
        <v>48</v>
      </c>
      <c r="B40" s="31" t="s">
        <v>79</v>
      </c>
      <c r="C40" s="36">
        <v>8</v>
      </c>
      <c r="D40" s="36" t="s">
        <v>70</v>
      </c>
      <c r="E40" s="48"/>
      <c r="F40" s="48">
        <f t="shared" si="0"/>
        <v>0</v>
      </c>
      <c r="G40" s="48"/>
      <c r="H40" s="48">
        <f t="shared" si="1"/>
        <v>0</v>
      </c>
    </row>
    <row r="41" spans="1:8" x14ac:dyDescent="0.2">
      <c r="A41" s="35" t="s">
        <v>50</v>
      </c>
      <c r="B41" s="31" t="s">
        <v>80</v>
      </c>
      <c r="C41" s="36">
        <v>4</v>
      </c>
      <c r="D41" s="36" t="s">
        <v>70</v>
      </c>
      <c r="E41" s="48"/>
      <c r="F41" s="48">
        <f t="shared" si="0"/>
        <v>0</v>
      </c>
      <c r="G41" s="48"/>
      <c r="H41" s="48">
        <f t="shared" si="1"/>
        <v>0</v>
      </c>
    </row>
    <row r="42" spans="1:8" ht="63.75" x14ac:dyDescent="0.2">
      <c r="A42" s="30" t="s">
        <v>84</v>
      </c>
      <c r="B42" s="31" t="s">
        <v>260</v>
      </c>
      <c r="C42" s="55"/>
      <c r="D42" s="56"/>
      <c r="E42" s="54"/>
      <c r="F42" s="54"/>
      <c r="G42" s="54"/>
      <c r="H42" s="54"/>
    </row>
    <row r="43" spans="1:8" x14ac:dyDescent="0.2">
      <c r="A43" s="35" t="s">
        <v>43</v>
      </c>
      <c r="B43" s="31" t="s">
        <v>85</v>
      </c>
      <c r="C43" s="36">
        <v>16</v>
      </c>
      <c r="D43" s="36" t="s">
        <v>70</v>
      </c>
      <c r="E43" s="48"/>
      <c r="F43" s="48">
        <f t="shared" si="0"/>
        <v>0</v>
      </c>
      <c r="G43" s="48"/>
      <c r="H43" s="48">
        <f t="shared" si="1"/>
        <v>0</v>
      </c>
    </row>
    <row r="44" spans="1:8" x14ac:dyDescent="0.2">
      <c r="A44" s="35" t="s">
        <v>46</v>
      </c>
      <c r="B44" s="31" t="s">
        <v>86</v>
      </c>
      <c r="C44" s="36">
        <v>6</v>
      </c>
      <c r="D44" s="36" t="s">
        <v>70</v>
      </c>
      <c r="E44" s="48"/>
      <c r="F44" s="48">
        <f t="shared" si="0"/>
        <v>0</v>
      </c>
      <c r="G44" s="48"/>
      <c r="H44" s="48">
        <f t="shared" si="1"/>
        <v>0</v>
      </c>
    </row>
    <row r="45" spans="1:8" x14ac:dyDescent="0.2">
      <c r="A45" s="35" t="s">
        <v>48</v>
      </c>
      <c r="B45" s="31" t="s">
        <v>83</v>
      </c>
      <c r="C45" s="36">
        <f>0+1</f>
        <v>1</v>
      </c>
      <c r="D45" s="36" t="s">
        <v>70</v>
      </c>
      <c r="E45" s="48"/>
      <c r="F45" s="48">
        <f t="shared" si="0"/>
        <v>0</v>
      </c>
      <c r="G45" s="48"/>
      <c r="H45" s="48">
        <f t="shared" si="1"/>
        <v>0</v>
      </c>
    </row>
    <row r="46" spans="1:8" x14ac:dyDescent="0.2">
      <c r="A46" s="35" t="s">
        <v>50</v>
      </c>
      <c r="B46" s="31" t="s">
        <v>87</v>
      </c>
      <c r="C46" s="36">
        <v>5</v>
      </c>
      <c r="D46" s="36" t="s">
        <v>70</v>
      </c>
      <c r="E46" s="48"/>
      <c r="F46" s="48">
        <f t="shared" si="0"/>
        <v>0</v>
      </c>
      <c r="G46" s="48"/>
      <c r="H46" s="48">
        <f t="shared" si="1"/>
        <v>0</v>
      </c>
    </row>
    <row r="47" spans="1:8" x14ac:dyDescent="0.2">
      <c r="A47" s="35" t="s">
        <v>88</v>
      </c>
      <c r="B47" s="31" t="s">
        <v>89</v>
      </c>
      <c r="C47" s="36">
        <v>20</v>
      </c>
      <c r="D47" s="36" t="s">
        <v>70</v>
      </c>
      <c r="E47" s="48"/>
      <c r="F47" s="48">
        <f t="shared" si="0"/>
        <v>0</v>
      </c>
      <c r="G47" s="48"/>
      <c r="H47" s="48">
        <f t="shared" si="1"/>
        <v>0</v>
      </c>
    </row>
    <row r="48" spans="1:8" ht="51" x14ac:dyDescent="0.2">
      <c r="A48" s="30" t="s">
        <v>90</v>
      </c>
      <c r="B48" s="31" t="s">
        <v>261</v>
      </c>
      <c r="C48" s="55"/>
      <c r="D48" s="55"/>
      <c r="E48" s="54"/>
      <c r="F48" s="54"/>
      <c r="G48" s="54"/>
      <c r="H48" s="54"/>
    </row>
    <row r="49" spans="1:8" x14ac:dyDescent="0.2">
      <c r="A49" s="35" t="s">
        <v>43</v>
      </c>
      <c r="B49" s="31" t="s">
        <v>91</v>
      </c>
      <c r="C49" s="36">
        <v>43</v>
      </c>
      <c r="D49" s="36" t="s">
        <v>70</v>
      </c>
      <c r="E49" s="48"/>
      <c r="F49" s="48">
        <f t="shared" si="0"/>
        <v>0</v>
      </c>
      <c r="G49" s="48"/>
      <c r="H49" s="48">
        <f t="shared" si="1"/>
        <v>0</v>
      </c>
    </row>
    <row r="50" spans="1:8" x14ac:dyDescent="0.2">
      <c r="A50" s="35" t="s">
        <v>46</v>
      </c>
      <c r="B50" s="31" t="s">
        <v>92</v>
      </c>
      <c r="C50" s="36">
        <v>13</v>
      </c>
      <c r="D50" s="36" t="s">
        <v>70</v>
      </c>
      <c r="E50" s="48"/>
      <c r="F50" s="48">
        <f t="shared" si="0"/>
        <v>0</v>
      </c>
      <c r="G50" s="48"/>
      <c r="H50" s="48">
        <f t="shared" si="1"/>
        <v>0</v>
      </c>
    </row>
    <row r="51" spans="1:8" x14ac:dyDescent="0.2">
      <c r="A51" s="35" t="s">
        <v>48</v>
      </c>
      <c r="B51" s="31" t="s">
        <v>93</v>
      </c>
      <c r="C51" s="36">
        <v>3</v>
      </c>
      <c r="D51" s="36" t="s">
        <v>70</v>
      </c>
      <c r="E51" s="48"/>
      <c r="F51" s="48">
        <f t="shared" si="0"/>
        <v>0</v>
      </c>
      <c r="G51" s="48"/>
      <c r="H51" s="48">
        <f t="shared" si="1"/>
        <v>0</v>
      </c>
    </row>
    <row r="52" spans="1:8" x14ac:dyDescent="0.2">
      <c r="A52" s="35" t="s">
        <v>50</v>
      </c>
      <c r="B52" s="31" t="s">
        <v>94</v>
      </c>
      <c r="C52" s="36">
        <v>12</v>
      </c>
      <c r="D52" s="36" t="s">
        <v>70</v>
      </c>
      <c r="E52" s="48"/>
      <c r="F52" s="48">
        <f t="shared" si="0"/>
        <v>0</v>
      </c>
      <c r="G52" s="48"/>
      <c r="H52" s="48">
        <f t="shared" si="1"/>
        <v>0</v>
      </c>
    </row>
    <row r="53" spans="1:8" x14ac:dyDescent="0.2">
      <c r="A53" s="35" t="s">
        <v>88</v>
      </c>
      <c r="B53" s="31" t="s">
        <v>87</v>
      </c>
      <c r="C53" s="36">
        <v>21</v>
      </c>
      <c r="D53" s="36" t="s">
        <v>70</v>
      </c>
      <c r="E53" s="48"/>
      <c r="F53" s="48">
        <f t="shared" si="0"/>
        <v>0</v>
      </c>
      <c r="G53" s="48"/>
      <c r="H53" s="48">
        <f t="shared" si="1"/>
        <v>0</v>
      </c>
    </row>
    <row r="54" spans="1:8" x14ac:dyDescent="0.2">
      <c r="A54" s="35" t="s">
        <v>95</v>
      </c>
      <c r="B54" s="31" t="s">
        <v>96</v>
      </c>
      <c r="C54" s="36">
        <v>7</v>
      </c>
      <c r="D54" s="36" t="s">
        <v>70</v>
      </c>
      <c r="E54" s="48"/>
      <c r="F54" s="48">
        <f t="shared" si="0"/>
        <v>0</v>
      </c>
      <c r="G54" s="48"/>
      <c r="H54" s="48">
        <f t="shared" si="1"/>
        <v>0</v>
      </c>
    </row>
    <row r="55" spans="1:8" ht="51" x14ac:dyDescent="0.2">
      <c r="A55" s="30" t="s">
        <v>97</v>
      </c>
      <c r="B55" s="31" t="s">
        <v>262</v>
      </c>
      <c r="C55" s="55"/>
      <c r="D55" s="53"/>
      <c r="E55" s="54"/>
      <c r="F55" s="54"/>
      <c r="G55" s="54"/>
      <c r="H55" s="54"/>
    </row>
    <row r="56" spans="1:8" ht="18.600000000000001" customHeight="1" x14ac:dyDescent="0.2">
      <c r="A56" s="35" t="s">
        <v>43</v>
      </c>
      <c r="B56" s="31" t="s">
        <v>98</v>
      </c>
      <c r="C56" s="36">
        <v>174</v>
      </c>
      <c r="D56" s="36" t="s">
        <v>70</v>
      </c>
      <c r="E56" s="48"/>
      <c r="F56" s="48">
        <f t="shared" si="0"/>
        <v>0</v>
      </c>
      <c r="G56" s="48"/>
      <c r="H56" s="48">
        <f t="shared" si="1"/>
        <v>0</v>
      </c>
    </row>
    <row r="57" spans="1:8" ht="21" customHeight="1" x14ac:dyDescent="0.2">
      <c r="A57" s="30" t="s">
        <v>99</v>
      </c>
      <c r="B57" s="68" t="s">
        <v>100</v>
      </c>
      <c r="C57" s="55"/>
      <c r="D57" s="55"/>
      <c r="E57" s="54"/>
      <c r="F57" s="54"/>
      <c r="G57" s="54"/>
      <c r="H57" s="54"/>
    </row>
    <row r="58" spans="1:8" ht="25.5" x14ac:dyDescent="0.2">
      <c r="A58" s="35" t="s">
        <v>43</v>
      </c>
      <c r="B58" s="68" t="s">
        <v>101</v>
      </c>
      <c r="C58" s="36">
        <v>2</v>
      </c>
      <c r="D58" s="36" t="s">
        <v>70</v>
      </c>
      <c r="E58" s="48"/>
      <c r="F58" s="48">
        <f t="shared" si="0"/>
        <v>0</v>
      </c>
      <c r="G58" s="48"/>
      <c r="H58" s="48">
        <f t="shared" si="1"/>
        <v>0</v>
      </c>
    </row>
    <row r="59" spans="1:8" ht="23.45" customHeight="1" x14ac:dyDescent="0.2">
      <c r="A59" s="35" t="s">
        <v>46</v>
      </c>
      <c r="B59" s="68" t="s">
        <v>102</v>
      </c>
      <c r="C59" s="36">
        <v>4</v>
      </c>
      <c r="D59" s="36" t="s">
        <v>70</v>
      </c>
      <c r="E59" s="48"/>
      <c r="F59" s="48">
        <f t="shared" si="0"/>
        <v>0</v>
      </c>
      <c r="G59" s="48"/>
      <c r="H59" s="48">
        <f t="shared" si="1"/>
        <v>0</v>
      </c>
    </row>
    <row r="60" spans="1:8" ht="45" customHeight="1" x14ac:dyDescent="0.2">
      <c r="A60" s="36">
        <v>11</v>
      </c>
      <c r="B60" s="31" t="s">
        <v>263</v>
      </c>
      <c r="C60" s="36">
        <v>1</v>
      </c>
      <c r="D60" s="36" t="s">
        <v>27</v>
      </c>
      <c r="E60" s="48">
        <f>+'APPENDIX-A'!F28</f>
        <v>0</v>
      </c>
      <c r="F60" s="48">
        <f t="shared" si="0"/>
        <v>0</v>
      </c>
      <c r="G60" s="48" t="s">
        <v>20</v>
      </c>
      <c r="H60" s="48" t="s">
        <v>20</v>
      </c>
    </row>
    <row r="61" spans="1:8" ht="38.25" x14ac:dyDescent="0.2">
      <c r="A61" s="36">
        <v>12</v>
      </c>
      <c r="B61" s="31" t="s">
        <v>264</v>
      </c>
      <c r="C61" s="36">
        <v>1</v>
      </c>
      <c r="D61" s="36" t="s">
        <v>27</v>
      </c>
      <c r="E61" s="48"/>
      <c r="F61" s="48">
        <f t="shared" si="0"/>
        <v>0</v>
      </c>
      <c r="G61" s="48" t="s">
        <v>20</v>
      </c>
      <c r="H61" s="48" t="s">
        <v>20</v>
      </c>
    </row>
    <row r="62" spans="1:8" ht="52.15" customHeight="1" x14ac:dyDescent="0.2">
      <c r="A62" s="36">
        <v>13</v>
      </c>
      <c r="B62" s="31" t="s">
        <v>265</v>
      </c>
      <c r="C62" s="55"/>
      <c r="D62" s="55"/>
      <c r="E62" s="54"/>
      <c r="F62" s="54"/>
      <c r="G62" s="54"/>
      <c r="H62" s="54"/>
    </row>
    <row r="63" spans="1:8" ht="28.15" customHeight="1" x14ac:dyDescent="0.2">
      <c r="A63" s="30" t="s">
        <v>103</v>
      </c>
      <c r="B63" s="31" t="s">
        <v>104</v>
      </c>
      <c r="C63" s="36">
        <v>12</v>
      </c>
      <c r="D63" s="36" t="s">
        <v>105</v>
      </c>
      <c r="E63" s="48"/>
      <c r="F63" s="48">
        <f t="shared" si="0"/>
        <v>0</v>
      </c>
      <c r="G63" s="48"/>
      <c r="H63" s="48">
        <f t="shared" ref="H63:H73" si="2">+G63*C63</f>
        <v>0</v>
      </c>
    </row>
    <row r="64" spans="1:8" ht="22.9" customHeight="1" x14ac:dyDescent="0.2">
      <c r="A64" s="30" t="s">
        <v>106</v>
      </c>
      <c r="B64" s="31" t="s">
        <v>107</v>
      </c>
      <c r="C64" s="36">
        <f>12+32</f>
        <v>44</v>
      </c>
      <c r="D64" s="36" t="s">
        <v>105</v>
      </c>
      <c r="E64" s="48"/>
      <c r="F64" s="48">
        <f t="shared" si="0"/>
        <v>0</v>
      </c>
      <c r="G64" s="48"/>
      <c r="H64" s="48">
        <f t="shared" si="2"/>
        <v>0</v>
      </c>
    </row>
    <row r="65" spans="1:8" ht="22.9" customHeight="1" x14ac:dyDescent="0.2">
      <c r="A65" s="30" t="s">
        <v>108</v>
      </c>
      <c r="B65" s="31" t="s">
        <v>109</v>
      </c>
      <c r="C65" s="36">
        <f>64+24</f>
        <v>88</v>
      </c>
      <c r="D65" s="36" t="s">
        <v>105</v>
      </c>
      <c r="E65" s="48"/>
      <c r="F65" s="48">
        <f t="shared" si="0"/>
        <v>0</v>
      </c>
      <c r="G65" s="48"/>
      <c r="H65" s="48">
        <f t="shared" si="2"/>
        <v>0</v>
      </c>
    </row>
    <row r="66" spans="1:8" ht="24" customHeight="1" x14ac:dyDescent="0.2">
      <c r="A66" s="30" t="s">
        <v>110</v>
      </c>
      <c r="B66" s="31" t="s">
        <v>111</v>
      </c>
      <c r="C66" s="36">
        <v>12</v>
      </c>
      <c r="D66" s="36" t="s">
        <v>105</v>
      </c>
      <c r="E66" s="48"/>
      <c r="F66" s="48">
        <f t="shared" si="0"/>
        <v>0</v>
      </c>
      <c r="G66" s="48"/>
      <c r="H66" s="48">
        <f t="shared" si="2"/>
        <v>0</v>
      </c>
    </row>
    <row r="67" spans="1:8" ht="23.45" customHeight="1" x14ac:dyDescent="0.2">
      <c r="A67" s="30" t="s">
        <v>112</v>
      </c>
      <c r="B67" s="31" t="s">
        <v>113</v>
      </c>
      <c r="C67" s="36">
        <v>12</v>
      </c>
      <c r="D67" s="36" t="s">
        <v>105</v>
      </c>
      <c r="E67" s="48"/>
      <c r="F67" s="48">
        <f t="shared" si="0"/>
        <v>0</v>
      </c>
      <c r="G67" s="48"/>
      <c r="H67" s="48">
        <f t="shared" si="2"/>
        <v>0</v>
      </c>
    </row>
    <row r="68" spans="1:8" ht="23.45" customHeight="1" x14ac:dyDescent="0.2">
      <c r="A68" s="30" t="s">
        <v>114</v>
      </c>
      <c r="B68" s="31" t="s">
        <v>115</v>
      </c>
      <c r="C68" s="36">
        <v>24</v>
      </c>
      <c r="D68" s="36" t="s">
        <v>105</v>
      </c>
      <c r="E68" s="48"/>
      <c r="F68" s="48">
        <f t="shared" si="0"/>
        <v>0</v>
      </c>
      <c r="G68" s="48"/>
      <c r="H68" s="48">
        <f t="shared" si="2"/>
        <v>0</v>
      </c>
    </row>
    <row r="69" spans="1:8" ht="23.45" customHeight="1" x14ac:dyDescent="0.2">
      <c r="A69" s="30" t="s">
        <v>116</v>
      </c>
      <c r="B69" s="31" t="s">
        <v>117</v>
      </c>
      <c r="C69" s="36">
        <v>1</v>
      </c>
      <c r="D69" s="36" t="s">
        <v>118</v>
      </c>
      <c r="E69" s="48"/>
      <c r="F69" s="48">
        <f t="shared" si="0"/>
        <v>0</v>
      </c>
      <c r="G69" s="48"/>
      <c r="H69" s="48">
        <f t="shared" si="2"/>
        <v>0</v>
      </c>
    </row>
    <row r="70" spans="1:8" ht="36.6" customHeight="1" x14ac:dyDescent="0.2">
      <c r="A70" s="36" t="s">
        <v>119</v>
      </c>
      <c r="B70" s="68" t="s">
        <v>120</v>
      </c>
      <c r="C70" s="36">
        <v>10</v>
      </c>
      <c r="D70" s="36" t="s">
        <v>105</v>
      </c>
      <c r="E70" s="48"/>
      <c r="F70" s="48">
        <f t="shared" si="0"/>
        <v>0</v>
      </c>
      <c r="G70" s="48"/>
      <c r="H70" s="48">
        <f t="shared" si="2"/>
        <v>0</v>
      </c>
    </row>
    <row r="71" spans="1:8" ht="60.6" customHeight="1" x14ac:dyDescent="0.2">
      <c r="A71" s="36">
        <v>15</v>
      </c>
      <c r="B71" s="68" t="s">
        <v>121</v>
      </c>
      <c r="C71" s="36">
        <v>1</v>
      </c>
      <c r="D71" s="36" t="s">
        <v>27</v>
      </c>
      <c r="E71" s="48"/>
      <c r="F71" s="48">
        <f t="shared" si="0"/>
        <v>0</v>
      </c>
      <c r="G71" s="48"/>
      <c r="H71" s="48">
        <f t="shared" si="2"/>
        <v>0</v>
      </c>
    </row>
    <row r="72" spans="1:8" ht="25.5" x14ac:dyDescent="0.2">
      <c r="A72" s="36" t="s">
        <v>122</v>
      </c>
      <c r="B72" s="37" t="s">
        <v>123</v>
      </c>
      <c r="C72" s="36">
        <v>10</v>
      </c>
      <c r="D72" s="36" t="s">
        <v>124</v>
      </c>
      <c r="E72" s="48" t="s">
        <v>20</v>
      </c>
      <c r="F72" s="48" t="s">
        <v>20</v>
      </c>
      <c r="G72" s="48"/>
      <c r="H72" s="48">
        <f t="shared" si="2"/>
        <v>0</v>
      </c>
    </row>
    <row r="73" spans="1:8" ht="25.5" x14ac:dyDescent="0.2">
      <c r="A73" s="36">
        <v>17</v>
      </c>
      <c r="B73" s="31" t="s">
        <v>125</v>
      </c>
      <c r="C73" s="36">
        <v>1</v>
      </c>
      <c r="D73" s="36" t="s">
        <v>27</v>
      </c>
      <c r="E73" s="48"/>
      <c r="F73" s="48">
        <f t="shared" si="0"/>
        <v>0</v>
      </c>
      <c r="G73" s="48"/>
      <c r="H73" s="48">
        <f t="shared" si="2"/>
        <v>0</v>
      </c>
    </row>
    <row r="74" spans="1:8" s="52" customFormat="1" ht="15" x14ac:dyDescent="0.25">
      <c r="A74" s="50"/>
      <c r="B74" s="24" t="s">
        <v>266</v>
      </c>
      <c r="C74" s="57"/>
      <c r="D74" s="57"/>
      <c r="E74" s="67"/>
      <c r="F74" s="51">
        <f>SUM(F9:F73)</f>
        <v>0</v>
      </c>
      <c r="G74" s="67"/>
      <c r="H74" s="51">
        <f>SUM(H9:H73)</f>
        <v>0</v>
      </c>
    </row>
    <row r="75" spans="1:8" ht="20.45" customHeight="1" x14ac:dyDescent="0.2">
      <c r="A75" s="133" t="s">
        <v>126</v>
      </c>
      <c r="B75" s="133"/>
      <c r="C75" s="133"/>
      <c r="D75" s="133"/>
      <c r="E75" s="133"/>
      <c r="F75" s="133"/>
      <c r="G75" s="133"/>
      <c r="H75" s="34"/>
    </row>
    <row r="76" spans="1:8" ht="47.45" customHeight="1" x14ac:dyDescent="0.2">
      <c r="A76" s="30">
        <v>1</v>
      </c>
      <c r="B76" s="133" t="s">
        <v>127</v>
      </c>
      <c r="C76" s="133"/>
      <c r="D76" s="133"/>
      <c r="E76" s="133"/>
      <c r="F76" s="133"/>
      <c r="G76" s="133"/>
      <c r="H76" s="133"/>
    </row>
    <row r="77" spans="1:8" ht="22.15" customHeight="1" x14ac:dyDescent="0.2">
      <c r="A77" s="30">
        <v>2</v>
      </c>
      <c r="B77" s="133" t="s">
        <v>128</v>
      </c>
      <c r="C77" s="133"/>
      <c r="D77" s="133"/>
      <c r="E77" s="133"/>
      <c r="F77" s="133"/>
      <c r="G77" s="133"/>
      <c r="H77" s="133"/>
    </row>
    <row r="78" spans="1:8" ht="24.6" customHeight="1" x14ac:dyDescent="0.2">
      <c r="A78" s="30">
        <v>3</v>
      </c>
      <c r="B78" s="133" t="s">
        <v>129</v>
      </c>
      <c r="C78" s="133"/>
      <c r="D78" s="133"/>
      <c r="E78" s="133"/>
      <c r="F78" s="133"/>
      <c r="G78" s="133"/>
      <c r="H78" s="133"/>
    </row>
    <row r="79" spans="1:8" ht="34.9" customHeight="1" x14ac:dyDescent="0.2">
      <c r="A79" s="30">
        <v>4</v>
      </c>
      <c r="B79" s="133" t="s">
        <v>130</v>
      </c>
      <c r="C79" s="133"/>
      <c r="D79" s="133"/>
      <c r="E79" s="133"/>
      <c r="F79" s="133"/>
      <c r="G79" s="133"/>
      <c r="H79" s="133"/>
    </row>
    <row r="80" spans="1:8" ht="15" customHeight="1" x14ac:dyDescent="0.2">
      <c r="A80" s="134" t="s">
        <v>131</v>
      </c>
      <c r="B80" s="134"/>
      <c r="C80" s="134"/>
      <c r="D80" s="134"/>
      <c r="E80" s="134"/>
      <c r="F80" s="134"/>
      <c r="G80" s="134"/>
      <c r="H80" s="134"/>
    </row>
    <row r="81" spans="1:8" ht="31.15" customHeight="1" x14ac:dyDescent="0.2">
      <c r="A81" s="38"/>
      <c r="B81" s="39"/>
      <c r="C81" s="130"/>
      <c r="D81" s="130"/>
      <c r="E81" s="130"/>
      <c r="F81" s="39"/>
      <c r="G81" s="39"/>
      <c r="H81" s="40"/>
    </row>
    <row r="82" spans="1:8" ht="15.6" customHeight="1" x14ac:dyDescent="0.2">
      <c r="A82" s="41"/>
      <c r="B82" s="41" t="s">
        <v>132</v>
      </c>
      <c r="C82" s="131" t="s">
        <v>133</v>
      </c>
      <c r="D82" s="131"/>
      <c r="E82" s="131"/>
      <c r="F82" s="41" t="s">
        <v>134</v>
      </c>
      <c r="G82" s="41" t="s">
        <v>135</v>
      </c>
      <c r="H82" s="41" t="s">
        <v>136</v>
      </c>
    </row>
  </sheetData>
  <mergeCells count="21">
    <mergeCell ref="C81:E81"/>
    <mergeCell ref="C82:E82"/>
    <mergeCell ref="A1:H3"/>
    <mergeCell ref="A75:G75"/>
    <mergeCell ref="B76:H76"/>
    <mergeCell ref="B77:H77"/>
    <mergeCell ref="B78:H78"/>
    <mergeCell ref="B79:H79"/>
    <mergeCell ref="A80:H80"/>
    <mergeCell ref="A7:A8"/>
    <mergeCell ref="B7:B8"/>
    <mergeCell ref="C7:C8"/>
    <mergeCell ref="D7:D8"/>
    <mergeCell ref="E7:F7"/>
    <mergeCell ref="G7:H7"/>
    <mergeCell ref="A4:B4"/>
    <mergeCell ref="C4:H4"/>
    <mergeCell ref="A5:B5"/>
    <mergeCell ref="C5:H5"/>
    <mergeCell ref="A6:B6"/>
    <mergeCell ref="C6:H6"/>
  </mergeCells>
  <conditionalFormatting sqref="E9:E10">
    <cfRule type="containsBlanks" dxfId="40" priority="29">
      <formula>LEN(TRIM(E9))=0</formula>
    </cfRule>
  </conditionalFormatting>
  <conditionalFormatting sqref="E13:E19">
    <cfRule type="containsBlanks" dxfId="39" priority="28">
      <formula>LEN(TRIM(E13))=0</formula>
    </cfRule>
  </conditionalFormatting>
  <conditionalFormatting sqref="E20:E23">
    <cfRule type="containsBlanks" dxfId="38" priority="27">
      <formula>LEN(TRIM(E20))=0</formula>
    </cfRule>
  </conditionalFormatting>
  <conditionalFormatting sqref="E25:E27">
    <cfRule type="containsBlanks" dxfId="37" priority="26">
      <formula>LEN(TRIM(E25))=0</formula>
    </cfRule>
  </conditionalFormatting>
  <conditionalFormatting sqref="E29:E31">
    <cfRule type="containsBlanks" dxfId="36" priority="25">
      <formula>LEN(TRIM(E29))=0</formula>
    </cfRule>
  </conditionalFormatting>
  <conditionalFormatting sqref="E33:E36">
    <cfRule type="containsBlanks" dxfId="35" priority="24">
      <formula>LEN(TRIM(E33))=0</formula>
    </cfRule>
  </conditionalFormatting>
  <conditionalFormatting sqref="E38:E41">
    <cfRule type="containsBlanks" dxfId="34" priority="23">
      <formula>LEN(TRIM(E38))=0</formula>
    </cfRule>
  </conditionalFormatting>
  <conditionalFormatting sqref="E43:E47">
    <cfRule type="containsBlanks" dxfId="33" priority="22">
      <formula>LEN(TRIM(E43))=0</formula>
    </cfRule>
  </conditionalFormatting>
  <conditionalFormatting sqref="E49:E54">
    <cfRule type="containsBlanks" dxfId="32" priority="21">
      <formula>LEN(TRIM(E49))=0</formula>
    </cfRule>
  </conditionalFormatting>
  <conditionalFormatting sqref="E56">
    <cfRule type="containsBlanks" dxfId="31" priority="20">
      <formula>LEN(TRIM(E56))=0</formula>
    </cfRule>
  </conditionalFormatting>
  <conditionalFormatting sqref="E58:E61">
    <cfRule type="containsBlanks" dxfId="30" priority="19">
      <formula>LEN(TRIM(E58))=0</formula>
    </cfRule>
  </conditionalFormatting>
  <conditionalFormatting sqref="E63:E71">
    <cfRule type="containsBlanks" dxfId="29" priority="18">
      <formula>LEN(TRIM(E63))=0</formula>
    </cfRule>
  </conditionalFormatting>
  <conditionalFormatting sqref="E73">
    <cfRule type="containsBlanks" dxfId="28" priority="17">
      <formula>LEN(TRIM(E73))=0</formula>
    </cfRule>
  </conditionalFormatting>
  <conditionalFormatting sqref="G9">
    <cfRule type="containsBlanks" dxfId="27" priority="16">
      <formula>LEN(TRIM(G9))=0</formula>
    </cfRule>
  </conditionalFormatting>
  <conditionalFormatting sqref="G10">
    <cfRule type="containsBlanks" dxfId="26" priority="15">
      <formula>LEN(TRIM(G10))=0</formula>
    </cfRule>
  </conditionalFormatting>
  <conditionalFormatting sqref="G13:G23">
    <cfRule type="containsBlanks" dxfId="25" priority="14">
      <formula>LEN(TRIM(G13))=0</formula>
    </cfRule>
  </conditionalFormatting>
  <conditionalFormatting sqref="G25:G27">
    <cfRule type="containsBlanks" dxfId="24" priority="13">
      <formula>LEN(TRIM(G25))=0</formula>
    </cfRule>
  </conditionalFormatting>
  <conditionalFormatting sqref="G29:G31">
    <cfRule type="containsBlanks" dxfId="23" priority="12">
      <formula>LEN(TRIM(G29))=0</formula>
    </cfRule>
  </conditionalFormatting>
  <conditionalFormatting sqref="G33:G36">
    <cfRule type="containsBlanks" dxfId="22" priority="11">
      <formula>LEN(TRIM(G33))=0</formula>
    </cfRule>
  </conditionalFormatting>
  <conditionalFormatting sqref="G38:G41">
    <cfRule type="containsBlanks" dxfId="21" priority="10">
      <formula>LEN(TRIM(G38))=0</formula>
    </cfRule>
  </conditionalFormatting>
  <conditionalFormatting sqref="G43:G47">
    <cfRule type="containsBlanks" dxfId="20" priority="9">
      <formula>LEN(TRIM(G43))=0</formula>
    </cfRule>
  </conditionalFormatting>
  <conditionalFormatting sqref="G49:G54">
    <cfRule type="containsBlanks" dxfId="19" priority="8">
      <formula>LEN(TRIM(G49))=0</formula>
    </cfRule>
  </conditionalFormatting>
  <conditionalFormatting sqref="G56">
    <cfRule type="containsBlanks" dxfId="18" priority="7">
      <formula>LEN(TRIM(G56))=0</formula>
    </cfRule>
  </conditionalFormatting>
  <conditionalFormatting sqref="G58:G59">
    <cfRule type="containsBlanks" dxfId="17" priority="6">
      <formula>LEN(TRIM(G58))=0</formula>
    </cfRule>
  </conditionalFormatting>
  <conditionalFormatting sqref="G63:G71">
    <cfRule type="containsBlanks" dxfId="16" priority="5">
      <formula>LEN(TRIM(G63))=0</formula>
    </cfRule>
  </conditionalFormatting>
  <conditionalFormatting sqref="G72">
    <cfRule type="containsBlanks" dxfId="15" priority="4">
      <formula>LEN(TRIM(G72))=0</formula>
    </cfRule>
  </conditionalFormatting>
  <conditionalFormatting sqref="G73">
    <cfRule type="containsBlanks" dxfId="14" priority="3">
      <formula>LEN(TRIM(G73))=0</formula>
    </cfRule>
  </conditionalFormatting>
  <printOptions horizontalCentered="1"/>
  <pageMargins left="0.23622047244094499" right="0.23622047244094499" top="0.74803149606299202" bottom="0.74803149606299202" header="0.31496062992126" footer="0.31496062992126"/>
  <pageSetup paperSize="9" scale="61" fitToHeight="14" orientation="portrait" r:id="rId1"/>
  <headerFooter>
    <oddFooter>Page &amp;P of &amp;N</oddFooter>
  </headerFooter>
  <rowBreaks count="2" manualBreakCount="2">
    <brk id="32" max="9" man="1"/>
    <brk id="47"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3161-66FD-4682-A15C-2BFA6D88928B}">
  <sheetPr>
    <pageSetUpPr fitToPage="1"/>
  </sheetPr>
  <dimension ref="A1:F33"/>
  <sheetViews>
    <sheetView view="pageBreakPreview" zoomScaleNormal="85" zoomScaleSheetLayoutView="100" zoomScalePageLayoutView="40" workbookViewId="0">
      <selection activeCell="F28" sqref="F28"/>
    </sheetView>
  </sheetViews>
  <sheetFormatPr defaultColWidth="9.140625" defaultRowHeight="12.75" x14ac:dyDescent="0.2"/>
  <cols>
    <col min="1" max="1" width="6.85546875" style="42" customWidth="1"/>
    <col min="2" max="2" width="26.28515625" style="43" bestFit="1" customWidth="1"/>
    <col min="3" max="3" width="10.140625" style="44" bestFit="1" customWidth="1"/>
    <col min="4" max="4" width="8.42578125" style="44" bestFit="1" customWidth="1"/>
    <col min="5" max="5" width="17.7109375" style="42" customWidth="1"/>
    <col min="6" max="6" width="21.28515625" style="43" customWidth="1"/>
    <col min="7" max="16384" width="9.140625" style="26"/>
  </cols>
  <sheetData>
    <row r="1" spans="1:6" ht="20.25" customHeight="1" x14ac:dyDescent="0.2">
      <c r="A1" s="140" t="s">
        <v>267</v>
      </c>
      <c r="B1" s="140"/>
      <c r="C1" s="140"/>
      <c r="D1" s="140"/>
      <c r="E1" s="140"/>
      <c r="F1" s="140"/>
    </row>
    <row r="2" spans="1:6" ht="19.5" customHeight="1" x14ac:dyDescent="0.2">
      <c r="A2" s="140"/>
      <c r="B2" s="140"/>
      <c r="C2" s="140"/>
      <c r="D2" s="140"/>
      <c r="E2" s="140"/>
      <c r="F2" s="140"/>
    </row>
    <row r="3" spans="1:6" s="27" customFormat="1" ht="19.5" customHeight="1" x14ac:dyDescent="0.2">
      <c r="A3" s="140"/>
      <c r="B3" s="140"/>
      <c r="C3" s="140"/>
      <c r="D3" s="140"/>
      <c r="E3" s="140"/>
      <c r="F3" s="140"/>
    </row>
    <row r="4" spans="1:6" s="28" customFormat="1" ht="15.75" x14ac:dyDescent="0.2">
      <c r="A4" s="142" t="s">
        <v>0</v>
      </c>
      <c r="B4" s="142"/>
      <c r="C4" s="143" t="s">
        <v>24</v>
      </c>
      <c r="D4" s="143"/>
      <c r="E4" s="143"/>
      <c r="F4" s="143"/>
    </row>
    <row r="5" spans="1:6" s="28" customFormat="1" ht="15.75" x14ac:dyDescent="0.2">
      <c r="A5" s="142" t="s">
        <v>1</v>
      </c>
      <c r="B5" s="142"/>
      <c r="C5" s="143" t="s">
        <v>25</v>
      </c>
      <c r="D5" s="143"/>
      <c r="E5" s="143"/>
      <c r="F5" s="143"/>
    </row>
    <row r="6" spans="1:6" s="28" customFormat="1" ht="15.75" x14ac:dyDescent="0.2">
      <c r="A6" s="142" t="s">
        <v>30</v>
      </c>
      <c r="B6" s="142"/>
      <c r="C6" s="143" t="s">
        <v>26</v>
      </c>
      <c r="D6" s="143"/>
      <c r="E6" s="143"/>
      <c r="F6" s="143"/>
    </row>
    <row r="7" spans="1:6" s="29" customFormat="1" ht="16.5" customHeight="1" x14ac:dyDescent="0.2">
      <c r="A7" s="137" t="s">
        <v>31</v>
      </c>
      <c r="B7" s="137" t="s">
        <v>4</v>
      </c>
      <c r="C7" s="137" t="s">
        <v>29</v>
      </c>
      <c r="D7" s="137" t="s">
        <v>32</v>
      </c>
      <c r="E7" s="141" t="s">
        <v>35</v>
      </c>
      <c r="F7" s="141" t="s">
        <v>36</v>
      </c>
    </row>
    <row r="8" spans="1:6" s="29" customFormat="1" ht="36.6" customHeight="1" x14ac:dyDescent="0.2">
      <c r="A8" s="138"/>
      <c r="B8" s="138"/>
      <c r="C8" s="137"/>
      <c r="D8" s="137"/>
      <c r="E8" s="141"/>
      <c r="F8" s="141"/>
    </row>
    <row r="9" spans="1:6" s="27" customFormat="1" x14ac:dyDescent="0.2">
      <c r="A9" s="58">
        <v>1</v>
      </c>
      <c r="B9" s="59" t="s">
        <v>138</v>
      </c>
      <c r="C9" s="58" t="s">
        <v>39</v>
      </c>
      <c r="D9" s="60">
        <v>1</v>
      </c>
      <c r="E9" s="48"/>
      <c r="F9" s="48">
        <f>+E9*D9</f>
        <v>0</v>
      </c>
    </row>
    <row r="10" spans="1:6" s="27" customFormat="1" x14ac:dyDescent="0.2">
      <c r="A10" s="58">
        <v>2</v>
      </c>
      <c r="B10" s="59" t="s">
        <v>139</v>
      </c>
      <c r="C10" s="58" t="s">
        <v>39</v>
      </c>
      <c r="D10" s="60">
        <v>1</v>
      </c>
      <c r="E10" s="48"/>
      <c r="F10" s="48">
        <f t="shared" ref="F10:F27" si="0">+E10*D10</f>
        <v>0</v>
      </c>
    </row>
    <row r="11" spans="1:6" s="27" customFormat="1" x14ac:dyDescent="0.2">
      <c r="A11" s="58">
        <v>3</v>
      </c>
      <c r="B11" s="59" t="s">
        <v>140</v>
      </c>
      <c r="C11" s="58" t="s">
        <v>141</v>
      </c>
      <c r="D11" s="60">
        <v>1</v>
      </c>
      <c r="E11" s="48"/>
      <c r="F11" s="48">
        <f t="shared" si="0"/>
        <v>0</v>
      </c>
    </row>
    <row r="12" spans="1:6" s="27" customFormat="1" x14ac:dyDescent="0.2">
      <c r="A12" s="58">
        <v>4</v>
      </c>
      <c r="B12" s="59" t="s">
        <v>142</v>
      </c>
      <c r="C12" s="58" t="s">
        <v>141</v>
      </c>
      <c r="D12" s="60">
        <v>1</v>
      </c>
      <c r="E12" s="48"/>
      <c r="F12" s="48">
        <f t="shared" si="0"/>
        <v>0</v>
      </c>
    </row>
    <row r="13" spans="1:6" s="27" customFormat="1" x14ac:dyDescent="0.2">
      <c r="A13" s="58">
        <v>5</v>
      </c>
      <c r="B13" s="59" t="s">
        <v>143</v>
      </c>
      <c r="C13" s="58" t="s">
        <v>144</v>
      </c>
      <c r="D13" s="60">
        <v>1</v>
      </c>
      <c r="E13" s="48"/>
      <c r="F13" s="48">
        <f t="shared" si="0"/>
        <v>0</v>
      </c>
    </row>
    <row r="14" spans="1:6" s="27" customFormat="1" x14ac:dyDescent="0.2">
      <c r="A14" s="58">
        <v>6</v>
      </c>
      <c r="B14" s="59" t="s">
        <v>145</v>
      </c>
      <c r="C14" s="58" t="s">
        <v>144</v>
      </c>
      <c r="D14" s="60">
        <v>1</v>
      </c>
      <c r="E14" s="48"/>
      <c r="F14" s="48">
        <f t="shared" si="0"/>
        <v>0</v>
      </c>
    </row>
    <row r="15" spans="1:6" s="27" customFormat="1" x14ac:dyDescent="0.2">
      <c r="A15" s="58">
        <v>7</v>
      </c>
      <c r="B15" s="59" t="s">
        <v>146</v>
      </c>
      <c r="C15" s="58" t="s">
        <v>144</v>
      </c>
      <c r="D15" s="60">
        <v>1</v>
      </c>
      <c r="E15" s="48"/>
      <c r="F15" s="48">
        <f t="shared" si="0"/>
        <v>0</v>
      </c>
    </row>
    <row r="16" spans="1:6" s="27" customFormat="1" x14ac:dyDescent="0.2">
      <c r="A16" s="58">
        <v>8</v>
      </c>
      <c r="B16" s="59" t="s">
        <v>147</v>
      </c>
      <c r="C16" s="58" t="s">
        <v>144</v>
      </c>
      <c r="D16" s="60">
        <v>1</v>
      </c>
      <c r="E16" s="48"/>
      <c r="F16" s="48">
        <f t="shared" si="0"/>
        <v>0</v>
      </c>
    </row>
    <row r="17" spans="1:6" s="27" customFormat="1" ht="15.75" customHeight="1" x14ac:dyDescent="0.2">
      <c r="A17" s="58">
        <v>9</v>
      </c>
      <c r="B17" s="59" t="s">
        <v>148</v>
      </c>
      <c r="C17" s="58" t="s">
        <v>144</v>
      </c>
      <c r="D17" s="60">
        <v>1</v>
      </c>
      <c r="E17" s="48"/>
      <c r="F17" s="48">
        <f t="shared" si="0"/>
        <v>0</v>
      </c>
    </row>
    <row r="18" spans="1:6" s="27" customFormat="1" x14ac:dyDescent="0.2">
      <c r="A18" s="58">
        <v>10</v>
      </c>
      <c r="B18" s="59" t="s">
        <v>149</v>
      </c>
      <c r="C18" s="58" t="s">
        <v>144</v>
      </c>
      <c r="D18" s="60">
        <v>1</v>
      </c>
      <c r="E18" s="48"/>
      <c r="F18" s="48">
        <f t="shared" si="0"/>
        <v>0</v>
      </c>
    </row>
    <row r="19" spans="1:6" s="27" customFormat="1" x14ac:dyDescent="0.2">
      <c r="A19" s="58">
        <v>11</v>
      </c>
      <c r="B19" s="59" t="s">
        <v>150</v>
      </c>
      <c r="C19" s="58" t="s">
        <v>144</v>
      </c>
      <c r="D19" s="60">
        <v>1</v>
      </c>
      <c r="E19" s="48"/>
      <c r="F19" s="48">
        <f t="shared" si="0"/>
        <v>0</v>
      </c>
    </row>
    <row r="20" spans="1:6" x14ac:dyDescent="0.2">
      <c r="A20" s="58">
        <v>12</v>
      </c>
      <c r="B20" s="59" t="s">
        <v>151</v>
      </c>
      <c r="C20" s="58" t="s">
        <v>144</v>
      </c>
      <c r="D20" s="60">
        <v>1</v>
      </c>
      <c r="E20" s="48"/>
      <c r="F20" s="48">
        <f t="shared" si="0"/>
        <v>0</v>
      </c>
    </row>
    <row r="21" spans="1:6" x14ac:dyDescent="0.2">
      <c r="A21" s="58">
        <v>13</v>
      </c>
      <c r="B21" s="59" t="s">
        <v>152</v>
      </c>
      <c r="C21" s="58" t="s">
        <v>144</v>
      </c>
      <c r="D21" s="60">
        <v>1</v>
      </c>
      <c r="E21" s="48"/>
      <c r="F21" s="48">
        <f t="shared" si="0"/>
        <v>0</v>
      </c>
    </row>
    <row r="22" spans="1:6" ht="15" customHeight="1" x14ac:dyDescent="0.2">
      <c r="A22" s="58">
        <v>14</v>
      </c>
      <c r="B22" s="59" t="s">
        <v>153</v>
      </c>
      <c r="C22" s="58" t="s">
        <v>144</v>
      </c>
      <c r="D22" s="60">
        <v>1</v>
      </c>
      <c r="E22" s="48"/>
      <c r="F22" s="48">
        <f t="shared" si="0"/>
        <v>0</v>
      </c>
    </row>
    <row r="23" spans="1:6" x14ac:dyDescent="0.2">
      <c r="A23" s="58">
        <v>15</v>
      </c>
      <c r="B23" s="59" t="s">
        <v>154</v>
      </c>
      <c r="C23" s="58" t="s">
        <v>144</v>
      </c>
      <c r="D23" s="60">
        <v>1</v>
      </c>
      <c r="E23" s="48"/>
      <c r="F23" s="48">
        <f t="shared" si="0"/>
        <v>0</v>
      </c>
    </row>
    <row r="24" spans="1:6" x14ac:dyDescent="0.2">
      <c r="A24" s="58">
        <v>16</v>
      </c>
      <c r="B24" s="59" t="s">
        <v>155</v>
      </c>
      <c r="C24" s="58" t="s">
        <v>141</v>
      </c>
      <c r="D24" s="60">
        <v>1</v>
      </c>
      <c r="E24" s="48"/>
      <c r="F24" s="48">
        <f t="shared" si="0"/>
        <v>0</v>
      </c>
    </row>
    <row r="25" spans="1:6" x14ac:dyDescent="0.2">
      <c r="A25" s="58">
        <v>17</v>
      </c>
      <c r="B25" s="59" t="s">
        <v>156</v>
      </c>
      <c r="C25" s="58" t="s">
        <v>141</v>
      </c>
      <c r="D25" s="60">
        <v>1</v>
      </c>
      <c r="E25" s="48"/>
      <c r="F25" s="48">
        <f t="shared" si="0"/>
        <v>0</v>
      </c>
    </row>
    <row r="26" spans="1:6" x14ac:dyDescent="0.2">
      <c r="A26" s="58">
        <v>18</v>
      </c>
      <c r="B26" s="59" t="s">
        <v>157</v>
      </c>
      <c r="C26" s="58" t="s">
        <v>141</v>
      </c>
      <c r="D26" s="60">
        <v>1</v>
      </c>
      <c r="E26" s="48"/>
      <c r="F26" s="48">
        <f t="shared" si="0"/>
        <v>0</v>
      </c>
    </row>
    <row r="27" spans="1:6" x14ac:dyDescent="0.2">
      <c r="A27" s="58">
        <v>19</v>
      </c>
      <c r="B27" s="59" t="s">
        <v>158</v>
      </c>
      <c r="C27" s="58" t="s">
        <v>39</v>
      </c>
      <c r="D27" s="60">
        <v>1</v>
      </c>
      <c r="E27" s="48"/>
      <c r="F27" s="48">
        <f t="shared" si="0"/>
        <v>0</v>
      </c>
    </row>
    <row r="28" spans="1:6" s="52" customFormat="1" ht="15" x14ac:dyDescent="0.25">
      <c r="A28" s="64"/>
      <c r="B28" s="64" t="s">
        <v>266</v>
      </c>
      <c r="C28" s="65"/>
      <c r="D28" s="66"/>
      <c r="E28" s="67"/>
      <c r="F28" s="51">
        <f>SUM(F9:F27)</f>
        <v>0</v>
      </c>
    </row>
    <row r="29" spans="1:6" x14ac:dyDescent="0.2">
      <c r="A29" s="133" t="s">
        <v>126</v>
      </c>
      <c r="B29" s="133"/>
      <c r="C29" s="133"/>
      <c r="D29" s="133"/>
      <c r="E29" s="133"/>
      <c r="F29" s="133"/>
    </row>
    <row r="30" spans="1:6" ht="43.5" customHeight="1" x14ac:dyDescent="0.2">
      <c r="A30" s="30">
        <v>1</v>
      </c>
      <c r="B30" s="133" t="s">
        <v>159</v>
      </c>
      <c r="C30" s="133"/>
      <c r="D30" s="133"/>
      <c r="E30" s="133"/>
      <c r="F30" s="133"/>
    </row>
    <row r="31" spans="1:6" x14ac:dyDescent="0.2">
      <c r="A31" s="134" t="s">
        <v>131</v>
      </c>
      <c r="B31" s="134"/>
      <c r="C31" s="134"/>
      <c r="D31" s="134"/>
      <c r="E31" s="134"/>
      <c r="F31" s="134"/>
    </row>
    <row r="32" spans="1:6" ht="27" customHeight="1" x14ac:dyDescent="0.2">
      <c r="A32" s="38"/>
      <c r="B32" s="39"/>
      <c r="C32" s="61"/>
      <c r="D32" s="61"/>
      <c r="E32" s="62"/>
      <c r="F32" s="40"/>
    </row>
    <row r="33" spans="1:6" x14ac:dyDescent="0.2">
      <c r="A33" s="41"/>
      <c r="B33" s="41" t="s">
        <v>132</v>
      </c>
      <c r="C33" s="41" t="s">
        <v>133</v>
      </c>
      <c r="D33" s="63" t="s">
        <v>134</v>
      </c>
      <c r="E33" s="41" t="s">
        <v>135</v>
      </c>
      <c r="F33" s="41" t="s">
        <v>136</v>
      </c>
    </row>
  </sheetData>
  <mergeCells count="16">
    <mergeCell ref="B30:F30"/>
    <mergeCell ref="A31:F31"/>
    <mergeCell ref="A1:F3"/>
    <mergeCell ref="E7:E8"/>
    <mergeCell ref="F7:F8"/>
    <mergeCell ref="A7:A8"/>
    <mergeCell ref="B7:B8"/>
    <mergeCell ref="C7:C8"/>
    <mergeCell ref="D7:D8"/>
    <mergeCell ref="A29:F29"/>
    <mergeCell ref="A4:B4"/>
    <mergeCell ref="C4:F4"/>
    <mergeCell ref="A5:B5"/>
    <mergeCell ref="C5:F5"/>
    <mergeCell ref="A6:B6"/>
    <mergeCell ref="C6:F6"/>
  </mergeCells>
  <conditionalFormatting sqref="E9:E27">
    <cfRule type="containsBlanks" dxfId="13" priority="2">
      <formula>LEN(TRIM(E9))=0</formula>
    </cfRule>
  </conditionalFormatting>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9F913-FFE0-4522-82C9-674F2FB74435}">
  <sheetPr>
    <pageSetUpPr fitToPage="1"/>
  </sheetPr>
  <dimension ref="A1:F18"/>
  <sheetViews>
    <sheetView view="pageBreakPreview" zoomScale="110" zoomScaleNormal="85" zoomScaleSheetLayoutView="110" zoomScalePageLayoutView="40" workbookViewId="0">
      <selection activeCell="E9" sqref="E9"/>
    </sheetView>
  </sheetViews>
  <sheetFormatPr defaultColWidth="9.140625" defaultRowHeight="12.75" x14ac:dyDescent="0.2"/>
  <cols>
    <col min="1" max="1" width="6.28515625" style="42" bestFit="1" customWidth="1"/>
    <col min="2" max="2" width="18.7109375" style="43" bestFit="1" customWidth="1"/>
    <col min="3" max="3" width="10.5703125" style="44" bestFit="1" customWidth="1"/>
    <col min="4" max="4" width="8.5703125" style="44" bestFit="1" customWidth="1"/>
    <col min="5" max="5" width="14.5703125" style="42" customWidth="1"/>
    <col min="6" max="6" width="25.140625" style="43" customWidth="1"/>
    <col min="7" max="16384" width="9.140625" style="26"/>
  </cols>
  <sheetData>
    <row r="1" spans="1:6" s="69" customFormat="1" ht="14.25" customHeight="1" x14ac:dyDescent="0.25">
      <c r="A1" s="146" t="s">
        <v>268</v>
      </c>
      <c r="B1" s="147"/>
      <c r="C1" s="147"/>
      <c r="D1" s="147"/>
      <c r="E1" s="147"/>
      <c r="F1" s="148"/>
    </row>
    <row r="2" spans="1:6" s="69" customFormat="1" ht="15.75" x14ac:dyDescent="0.25">
      <c r="A2" s="149"/>
      <c r="B2" s="150"/>
      <c r="C2" s="150"/>
      <c r="D2" s="150"/>
      <c r="E2" s="150"/>
      <c r="F2" s="151"/>
    </row>
    <row r="3" spans="1:6" s="70" customFormat="1" ht="19.149999999999999" customHeight="1" x14ac:dyDescent="0.25">
      <c r="A3" s="152"/>
      <c r="B3" s="153"/>
      <c r="C3" s="153"/>
      <c r="D3" s="153"/>
      <c r="E3" s="153"/>
      <c r="F3" s="154"/>
    </row>
    <row r="4" spans="1:6" s="70" customFormat="1" ht="15.75" x14ac:dyDescent="0.25">
      <c r="A4" s="142" t="s">
        <v>0</v>
      </c>
      <c r="B4" s="142"/>
      <c r="C4" s="158" t="s">
        <v>24</v>
      </c>
      <c r="D4" s="159"/>
      <c r="E4" s="159"/>
      <c r="F4" s="159"/>
    </row>
    <row r="5" spans="1:6" s="70" customFormat="1" ht="15.75" x14ac:dyDescent="0.25">
      <c r="A5" s="142" t="s">
        <v>1</v>
      </c>
      <c r="B5" s="142"/>
      <c r="C5" s="158" t="s">
        <v>25</v>
      </c>
      <c r="D5" s="159"/>
      <c r="E5" s="159"/>
      <c r="F5" s="159"/>
    </row>
    <row r="6" spans="1:6" s="70" customFormat="1" ht="15.75" x14ac:dyDescent="0.25">
      <c r="A6" s="142" t="s">
        <v>30</v>
      </c>
      <c r="B6" s="142"/>
      <c r="C6" s="158" t="s">
        <v>26</v>
      </c>
      <c r="D6" s="159"/>
      <c r="E6" s="159"/>
      <c r="F6" s="159"/>
    </row>
    <row r="7" spans="1:6" ht="15.6" customHeight="1" x14ac:dyDescent="0.2">
      <c r="A7" s="137" t="s">
        <v>31</v>
      </c>
      <c r="B7" s="137" t="s">
        <v>4</v>
      </c>
      <c r="C7" s="137" t="s">
        <v>29</v>
      </c>
      <c r="D7" s="137" t="s">
        <v>32</v>
      </c>
      <c r="E7" s="141" t="s">
        <v>35</v>
      </c>
      <c r="F7" s="141" t="s">
        <v>36</v>
      </c>
    </row>
    <row r="8" spans="1:6" ht="21.75" customHeight="1" x14ac:dyDescent="0.2">
      <c r="A8" s="138"/>
      <c r="B8" s="138"/>
      <c r="C8" s="137"/>
      <c r="D8" s="137"/>
      <c r="E8" s="141"/>
      <c r="F8" s="141"/>
    </row>
    <row r="9" spans="1:6" ht="13.9" customHeight="1" x14ac:dyDescent="0.2">
      <c r="A9" s="58">
        <v>1</v>
      </c>
      <c r="B9" s="59" t="s">
        <v>160</v>
      </c>
      <c r="C9" s="58" t="s">
        <v>141</v>
      </c>
      <c r="D9" s="58">
        <v>1</v>
      </c>
      <c r="E9" s="48"/>
      <c r="F9" s="48">
        <f>+E9*D9</f>
        <v>0</v>
      </c>
    </row>
    <row r="10" spans="1:6" x14ac:dyDescent="0.2">
      <c r="A10" s="58">
        <v>2</v>
      </c>
      <c r="B10" s="59" t="s">
        <v>161</v>
      </c>
      <c r="C10" s="58" t="s">
        <v>39</v>
      </c>
      <c r="D10" s="58">
        <v>1</v>
      </c>
      <c r="E10" s="48"/>
      <c r="F10" s="48">
        <f t="shared" ref="F10:F12" si="0">+E10*D10</f>
        <v>0</v>
      </c>
    </row>
    <row r="11" spans="1:6" x14ac:dyDescent="0.2">
      <c r="A11" s="58">
        <v>3</v>
      </c>
      <c r="B11" s="59" t="s">
        <v>162</v>
      </c>
      <c r="C11" s="58" t="s">
        <v>39</v>
      </c>
      <c r="D11" s="58">
        <v>1</v>
      </c>
      <c r="E11" s="48"/>
      <c r="F11" s="48">
        <f t="shared" si="0"/>
        <v>0</v>
      </c>
    </row>
    <row r="12" spans="1:6" x14ac:dyDescent="0.2">
      <c r="A12" s="58">
        <v>4</v>
      </c>
      <c r="B12" s="59" t="s">
        <v>163</v>
      </c>
      <c r="C12" s="58" t="s">
        <v>141</v>
      </c>
      <c r="D12" s="58">
        <v>1</v>
      </c>
      <c r="E12" s="48"/>
      <c r="F12" s="48">
        <f t="shared" si="0"/>
        <v>0</v>
      </c>
    </row>
    <row r="13" spans="1:6" s="52" customFormat="1" ht="15" x14ac:dyDescent="0.25">
      <c r="A13" s="64"/>
      <c r="B13" s="64" t="s">
        <v>266</v>
      </c>
      <c r="C13" s="65"/>
      <c r="D13" s="65"/>
      <c r="E13" s="65"/>
      <c r="F13" s="51">
        <f>SUM(F9:F12)</f>
        <v>0</v>
      </c>
    </row>
    <row r="14" spans="1:6" x14ac:dyDescent="0.2">
      <c r="A14" s="37" t="s">
        <v>126</v>
      </c>
      <c r="B14" s="155"/>
      <c r="C14" s="156"/>
      <c r="D14" s="156"/>
      <c r="E14" s="156"/>
      <c r="F14" s="157"/>
    </row>
    <row r="15" spans="1:6" ht="45.6" customHeight="1" x14ac:dyDescent="0.2">
      <c r="A15" s="30">
        <v>1</v>
      </c>
      <c r="B15" s="133" t="s">
        <v>164</v>
      </c>
      <c r="C15" s="133"/>
      <c r="D15" s="133"/>
      <c r="E15" s="133"/>
      <c r="F15" s="133"/>
    </row>
    <row r="16" spans="1:6" x14ac:dyDescent="0.2">
      <c r="A16" s="144" t="s">
        <v>131</v>
      </c>
      <c r="B16" s="145"/>
      <c r="C16" s="145"/>
      <c r="D16" s="145"/>
      <c r="E16" s="145"/>
      <c r="F16" s="145"/>
    </row>
    <row r="17" spans="1:6" ht="26.45" customHeight="1" x14ac:dyDescent="0.2">
      <c r="A17" s="38"/>
      <c r="B17" s="39"/>
      <c r="C17" s="61"/>
      <c r="D17" s="61"/>
      <c r="E17" s="62"/>
      <c r="F17" s="40"/>
    </row>
    <row r="18" spans="1:6" ht="15.75" customHeight="1" x14ac:dyDescent="0.2">
      <c r="A18" s="41"/>
      <c r="B18" s="41" t="s">
        <v>132</v>
      </c>
      <c r="C18" s="41" t="s">
        <v>133</v>
      </c>
      <c r="D18" s="63" t="s">
        <v>134</v>
      </c>
      <c r="E18" s="41" t="s">
        <v>135</v>
      </c>
      <c r="F18" s="41" t="s">
        <v>136</v>
      </c>
    </row>
  </sheetData>
  <mergeCells count="16">
    <mergeCell ref="B15:F15"/>
    <mergeCell ref="A16:F16"/>
    <mergeCell ref="A1:F3"/>
    <mergeCell ref="E7:E8"/>
    <mergeCell ref="F7:F8"/>
    <mergeCell ref="A7:A8"/>
    <mergeCell ref="B7:B8"/>
    <mergeCell ref="C7:C8"/>
    <mergeCell ref="D7:D8"/>
    <mergeCell ref="B14:F14"/>
    <mergeCell ref="A4:B4"/>
    <mergeCell ref="C4:F4"/>
    <mergeCell ref="A5:B5"/>
    <mergeCell ref="C5:F5"/>
    <mergeCell ref="A6:B6"/>
    <mergeCell ref="C6:F6"/>
  </mergeCells>
  <conditionalFormatting sqref="E9">
    <cfRule type="containsBlanks" dxfId="12" priority="3">
      <formula>LEN(TRIM(E9))=0</formula>
    </cfRule>
  </conditionalFormatting>
  <conditionalFormatting sqref="E10:E12">
    <cfRule type="containsBlanks" dxfId="11" priority="2">
      <formula>LEN(TRIM(E10))=0</formula>
    </cfRule>
  </conditionalFormatting>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46288-8D0E-4220-AA22-4E2C4FBDB25A}">
  <dimension ref="A1:E64"/>
  <sheetViews>
    <sheetView view="pageBreakPreview" zoomScale="85" zoomScaleNormal="85" zoomScaleSheetLayoutView="85" zoomScalePageLayoutView="40" workbookViewId="0">
      <selection activeCell="A61" sqref="A61:E61"/>
    </sheetView>
  </sheetViews>
  <sheetFormatPr defaultRowHeight="12.75" x14ac:dyDescent="0.25"/>
  <cols>
    <col min="1" max="1" width="7" style="75" bestFit="1" customWidth="1"/>
    <col min="2" max="2" width="43" style="75" customWidth="1"/>
    <col min="3" max="3" width="8.85546875" style="75" customWidth="1"/>
    <col min="4" max="4" width="32.140625" style="75" bestFit="1" customWidth="1"/>
    <col min="5" max="5" width="30.28515625" style="75" customWidth="1"/>
    <col min="6" max="248" width="9.140625" style="75"/>
    <col min="249" max="249" width="9" style="75" customWidth="1"/>
    <col min="250" max="250" width="50" style="75" customWidth="1"/>
    <col min="251" max="251" width="13.140625" style="75" customWidth="1"/>
    <col min="252" max="252" width="23.42578125" style="75" customWidth="1"/>
    <col min="253" max="504" width="9.140625" style="75"/>
    <col min="505" max="505" width="9" style="75" customWidth="1"/>
    <col min="506" max="506" width="50" style="75" customWidth="1"/>
    <col min="507" max="507" width="13.140625" style="75" customWidth="1"/>
    <col min="508" max="508" width="23.42578125" style="75" customWidth="1"/>
    <col min="509" max="760" width="9.140625" style="75"/>
    <col min="761" max="761" width="9" style="75" customWidth="1"/>
    <col min="762" max="762" width="50" style="75" customWidth="1"/>
    <col min="763" max="763" width="13.140625" style="75" customWidth="1"/>
    <col min="764" max="764" width="23.42578125" style="75" customWidth="1"/>
    <col min="765" max="1016" width="9.140625" style="75"/>
    <col min="1017" max="1017" width="9" style="75" customWidth="1"/>
    <col min="1018" max="1018" width="50" style="75" customWidth="1"/>
    <col min="1019" max="1019" width="13.140625" style="75" customWidth="1"/>
    <col min="1020" max="1020" width="23.42578125" style="75" customWidth="1"/>
    <col min="1021" max="1272" width="9.140625" style="75"/>
    <col min="1273" max="1273" width="9" style="75" customWidth="1"/>
    <col min="1274" max="1274" width="50" style="75" customWidth="1"/>
    <col min="1275" max="1275" width="13.140625" style="75" customWidth="1"/>
    <col min="1276" max="1276" width="23.42578125" style="75" customWidth="1"/>
    <col min="1277" max="1528" width="9.140625" style="75"/>
    <col min="1529" max="1529" width="9" style="75" customWidth="1"/>
    <col min="1530" max="1530" width="50" style="75" customWidth="1"/>
    <col min="1531" max="1531" width="13.140625" style="75" customWidth="1"/>
    <col min="1532" max="1532" width="23.42578125" style="75" customWidth="1"/>
    <col min="1533" max="1784" width="9.140625" style="75"/>
    <col min="1785" max="1785" width="9" style="75" customWidth="1"/>
    <col min="1786" max="1786" width="50" style="75" customWidth="1"/>
    <col min="1787" max="1787" width="13.140625" style="75" customWidth="1"/>
    <col min="1788" max="1788" width="23.42578125" style="75" customWidth="1"/>
    <col min="1789" max="2040" width="9.140625" style="75"/>
    <col min="2041" max="2041" width="9" style="75" customWidth="1"/>
    <col min="2042" max="2042" width="50" style="75" customWidth="1"/>
    <col min="2043" max="2043" width="13.140625" style="75" customWidth="1"/>
    <col min="2044" max="2044" width="23.42578125" style="75" customWidth="1"/>
    <col min="2045" max="2296" width="9.140625" style="75"/>
    <col min="2297" max="2297" width="9" style="75" customWidth="1"/>
    <col min="2298" max="2298" width="50" style="75" customWidth="1"/>
    <col min="2299" max="2299" width="13.140625" style="75" customWidth="1"/>
    <col min="2300" max="2300" width="23.42578125" style="75" customWidth="1"/>
    <col min="2301" max="2552" width="9.140625" style="75"/>
    <col min="2553" max="2553" width="9" style="75" customWidth="1"/>
    <col min="2554" max="2554" width="50" style="75" customWidth="1"/>
    <col min="2555" max="2555" width="13.140625" style="75" customWidth="1"/>
    <col min="2556" max="2556" width="23.42578125" style="75" customWidth="1"/>
    <col min="2557" max="2808" width="9.140625" style="75"/>
    <col min="2809" max="2809" width="9" style="75" customWidth="1"/>
    <col min="2810" max="2810" width="50" style="75" customWidth="1"/>
    <col min="2811" max="2811" width="13.140625" style="75" customWidth="1"/>
    <col min="2812" max="2812" width="23.42578125" style="75" customWidth="1"/>
    <col min="2813" max="3064" width="9.140625" style="75"/>
    <col min="3065" max="3065" width="9" style="75" customWidth="1"/>
    <col min="3066" max="3066" width="50" style="75" customWidth="1"/>
    <col min="3067" max="3067" width="13.140625" style="75" customWidth="1"/>
    <col min="3068" max="3068" width="23.42578125" style="75" customWidth="1"/>
    <col min="3069" max="3320" width="9.140625" style="75"/>
    <col min="3321" max="3321" width="9" style="75" customWidth="1"/>
    <col min="3322" max="3322" width="50" style="75" customWidth="1"/>
    <col min="3323" max="3323" width="13.140625" style="75" customWidth="1"/>
    <col min="3324" max="3324" width="23.42578125" style="75" customWidth="1"/>
    <col min="3325" max="3576" width="9.140625" style="75"/>
    <col min="3577" max="3577" width="9" style="75" customWidth="1"/>
    <col min="3578" max="3578" width="50" style="75" customWidth="1"/>
    <col min="3579" max="3579" width="13.140625" style="75" customWidth="1"/>
    <col min="3580" max="3580" width="23.42578125" style="75" customWidth="1"/>
    <col min="3581" max="3832" width="9.140625" style="75"/>
    <col min="3833" max="3833" width="9" style="75" customWidth="1"/>
    <col min="3834" max="3834" width="50" style="75" customWidth="1"/>
    <col min="3835" max="3835" width="13.140625" style="75" customWidth="1"/>
    <col min="3836" max="3836" width="23.42578125" style="75" customWidth="1"/>
    <col min="3837" max="4088" width="9.140625" style="75"/>
    <col min="4089" max="4089" width="9" style="75" customWidth="1"/>
    <col min="4090" max="4090" width="50" style="75" customWidth="1"/>
    <col min="4091" max="4091" width="13.140625" style="75" customWidth="1"/>
    <col min="4092" max="4092" width="23.42578125" style="75" customWidth="1"/>
    <col min="4093" max="4344" width="9.140625" style="75"/>
    <col min="4345" max="4345" width="9" style="75" customWidth="1"/>
    <col min="4346" max="4346" width="50" style="75" customWidth="1"/>
    <col min="4347" max="4347" width="13.140625" style="75" customWidth="1"/>
    <col min="4348" max="4348" width="23.42578125" style="75" customWidth="1"/>
    <col min="4349" max="4600" width="9.140625" style="75"/>
    <col min="4601" max="4601" width="9" style="75" customWidth="1"/>
    <col min="4602" max="4602" width="50" style="75" customWidth="1"/>
    <col min="4603" max="4603" width="13.140625" style="75" customWidth="1"/>
    <col min="4604" max="4604" width="23.42578125" style="75" customWidth="1"/>
    <col min="4605" max="4856" width="9.140625" style="75"/>
    <col min="4857" max="4857" width="9" style="75" customWidth="1"/>
    <col min="4858" max="4858" width="50" style="75" customWidth="1"/>
    <col min="4859" max="4859" width="13.140625" style="75" customWidth="1"/>
    <col min="4860" max="4860" width="23.42578125" style="75" customWidth="1"/>
    <col min="4861" max="5112" width="9.140625" style="75"/>
    <col min="5113" max="5113" width="9" style="75" customWidth="1"/>
    <col min="5114" max="5114" width="50" style="75" customWidth="1"/>
    <col min="5115" max="5115" width="13.140625" style="75" customWidth="1"/>
    <col min="5116" max="5116" width="23.42578125" style="75" customWidth="1"/>
    <col min="5117" max="5368" width="9.140625" style="75"/>
    <col min="5369" max="5369" width="9" style="75" customWidth="1"/>
    <col min="5370" max="5370" width="50" style="75" customWidth="1"/>
    <col min="5371" max="5371" width="13.140625" style="75" customWidth="1"/>
    <col min="5372" max="5372" width="23.42578125" style="75" customWidth="1"/>
    <col min="5373" max="5624" width="9.140625" style="75"/>
    <col min="5625" max="5625" width="9" style="75" customWidth="1"/>
    <col min="5626" max="5626" width="50" style="75" customWidth="1"/>
    <col min="5627" max="5627" width="13.140625" style="75" customWidth="1"/>
    <col min="5628" max="5628" width="23.42578125" style="75" customWidth="1"/>
    <col min="5629" max="5880" width="9.140625" style="75"/>
    <col min="5881" max="5881" width="9" style="75" customWidth="1"/>
    <col min="5882" max="5882" width="50" style="75" customWidth="1"/>
    <col min="5883" max="5883" width="13.140625" style="75" customWidth="1"/>
    <col min="5884" max="5884" width="23.42578125" style="75" customWidth="1"/>
    <col min="5885" max="6136" width="9.140625" style="75"/>
    <col min="6137" max="6137" width="9" style="75" customWidth="1"/>
    <col min="6138" max="6138" width="50" style="75" customWidth="1"/>
    <col min="6139" max="6139" width="13.140625" style="75" customWidth="1"/>
    <col min="6140" max="6140" width="23.42578125" style="75" customWidth="1"/>
    <col min="6141" max="6392" width="9.140625" style="75"/>
    <col min="6393" max="6393" width="9" style="75" customWidth="1"/>
    <col min="6394" max="6394" width="50" style="75" customWidth="1"/>
    <col min="6395" max="6395" width="13.140625" style="75" customWidth="1"/>
    <col min="6396" max="6396" width="23.42578125" style="75" customWidth="1"/>
    <col min="6397" max="6648" width="9.140625" style="75"/>
    <col min="6649" max="6649" width="9" style="75" customWidth="1"/>
    <col min="6650" max="6650" width="50" style="75" customWidth="1"/>
    <col min="6651" max="6651" width="13.140625" style="75" customWidth="1"/>
    <col min="6652" max="6652" width="23.42578125" style="75" customWidth="1"/>
    <col min="6653" max="6904" width="9.140625" style="75"/>
    <col min="6905" max="6905" width="9" style="75" customWidth="1"/>
    <col min="6906" max="6906" width="50" style="75" customWidth="1"/>
    <col min="6907" max="6907" width="13.140625" style="75" customWidth="1"/>
    <col min="6908" max="6908" width="23.42578125" style="75" customWidth="1"/>
    <col min="6909" max="7160" width="9.140625" style="75"/>
    <col min="7161" max="7161" width="9" style="75" customWidth="1"/>
    <col min="7162" max="7162" width="50" style="75" customWidth="1"/>
    <col min="7163" max="7163" width="13.140625" style="75" customWidth="1"/>
    <col min="7164" max="7164" width="23.42578125" style="75" customWidth="1"/>
    <col min="7165" max="7416" width="9.140625" style="75"/>
    <col min="7417" max="7417" width="9" style="75" customWidth="1"/>
    <col min="7418" max="7418" width="50" style="75" customWidth="1"/>
    <col min="7419" max="7419" width="13.140625" style="75" customWidth="1"/>
    <col min="7420" max="7420" width="23.42578125" style="75" customWidth="1"/>
    <col min="7421" max="7672" width="9.140625" style="75"/>
    <col min="7673" max="7673" width="9" style="75" customWidth="1"/>
    <col min="7674" max="7674" width="50" style="75" customWidth="1"/>
    <col min="7675" max="7675" width="13.140625" style="75" customWidth="1"/>
    <col min="7676" max="7676" width="23.42578125" style="75" customWidth="1"/>
    <col min="7677" max="7928" width="9.140625" style="75"/>
    <col min="7929" max="7929" width="9" style="75" customWidth="1"/>
    <col min="7930" max="7930" width="50" style="75" customWidth="1"/>
    <col min="7931" max="7931" width="13.140625" style="75" customWidth="1"/>
    <col min="7932" max="7932" width="23.42578125" style="75" customWidth="1"/>
    <col min="7933" max="8184" width="9.140625" style="75"/>
    <col min="8185" max="8185" width="9" style="75" customWidth="1"/>
    <col min="8186" max="8186" width="50" style="75" customWidth="1"/>
    <col min="8187" max="8187" width="13.140625" style="75" customWidth="1"/>
    <col min="8188" max="8188" width="23.42578125" style="75" customWidth="1"/>
    <col min="8189" max="8440" width="9.140625" style="75"/>
    <col min="8441" max="8441" width="9" style="75" customWidth="1"/>
    <col min="8442" max="8442" width="50" style="75" customWidth="1"/>
    <col min="8443" max="8443" width="13.140625" style="75" customWidth="1"/>
    <col min="8444" max="8444" width="23.42578125" style="75" customWidth="1"/>
    <col min="8445" max="8696" width="9.140625" style="75"/>
    <col min="8697" max="8697" width="9" style="75" customWidth="1"/>
    <col min="8698" max="8698" width="50" style="75" customWidth="1"/>
    <col min="8699" max="8699" width="13.140625" style="75" customWidth="1"/>
    <col min="8700" max="8700" width="23.42578125" style="75" customWidth="1"/>
    <col min="8701" max="8952" width="9.140625" style="75"/>
    <col min="8953" max="8953" width="9" style="75" customWidth="1"/>
    <col min="8954" max="8954" width="50" style="75" customWidth="1"/>
    <col min="8955" max="8955" width="13.140625" style="75" customWidth="1"/>
    <col min="8956" max="8956" width="23.42578125" style="75" customWidth="1"/>
    <col min="8957" max="9208" width="9.140625" style="75"/>
    <col min="9209" max="9209" width="9" style="75" customWidth="1"/>
    <col min="9210" max="9210" width="50" style="75" customWidth="1"/>
    <col min="9211" max="9211" width="13.140625" style="75" customWidth="1"/>
    <col min="9212" max="9212" width="23.42578125" style="75" customWidth="1"/>
    <col min="9213" max="9464" width="9.140625" style="75"/>
    <col min="9465" max="9465" width="9" style="75" customWidth="1"/>
    <col min="9466" max="9466" width="50" style="75" customWidth="1"/>
    <col min="9467" max="9467" width="13.140625" style="75" customWidth="1"/>
    <col min="9468" max="9468" width="23.42578125" style="75" customWidth="1"/>
    <col min="9469" max="9720" width="9.140625" style="75"/>
    <col min="9721" max="9721" width="9" style="75" customWidth="1"/>
    <col min="9722" max="9722" width="50" style="75" customWidth="1"/>
    <col min="9723" max="9723" width="13.140625" style="75" customWidth="1"/>
    <col min="9724" max="9724" width="23.42578125" style="75" customWidth="1"/>
    <col min="9725" max="9976" width="9.140625" style="75"/>
    <col min="9977" max="9977" width="9" style="75" customWidth="1"/>
    <col min="9978" max="9978" width="50" style="75" customWidth="1"/>
    <col min="9979" max="9979" width="13.140625" style="75" customWidth="1"/>
    <col min="9980" max="9980" width="23.42578125" style="75" customWidth="1"/>
    <col min="9981" max="10232" width="9.140625" style="75"/>
    <col min="10233" max="10233" width="9" style="75" customWidth="1"/>
    <col min="10234" max="10234" width="50" style="75" customWidth="1"/>
    <col min="10235" max="10235" width="13.140625" style="75" customWidth="1"/>
    <col min="10236" max="10236" width="23.42578125" style="75" customWidth="1"/>
    <col min="10237" max="10488" width="9.140625" style="75"/>
    <col min="10489" max="10489" width="9" style="75" customWidth="1"/>
    <col min="10490" max="10490" width="50" style="75" customWidth="1"/>
    <col min="10491" max="10491" width="13.140625" style="75" customWidth="1"/>
    <col min="10492" max="10492" width="23.42578125" style="75" customWidth="1"/>
    <col min="10493" max="10744" width="9.140625" style="75"/>
    <col min="10745" max="10745" width="9" style="75" customWidth="1"/>
    <col min="10746" max="10746" width="50" style="75" customWidth="1"/>
    <col min="10747" max="10747" width="13.140625" style="75" customWidth="1"/>
    <col min="10748" max="10748" width="23.42578125" style="75" customWidth="1"/>
    <col min="10749" max="11000" width="9.140625" style="75"/>
    <col min="11001" max="11001" width="9" style="75" customWidth="1"/>
    <col min="11002" max="11002" width="50" style="75" customWidth="1"/>
    <col min="11003" max="11003" width="13.140625" style="75" customWidth="1"/>
    <col min="11004" max="11004" width="23.42578125" style="75" customWidth="1"/>
    <col min="11005" max="11256" width="9.140625" style="75"/>
    <col min="11257" max="11257" width="9" style="75" customWidth="1"/>
    <col min="11258" max="11258" width="50" style="75" customWidth="1"/>
    <col min="11259" max="11259" width="13.140625" style="75" customWidth="1"/>
    <col min="11260" max="11260" width="23.42578125" style="75" customWidth="1"/>
    <col min="11261" max="11512" width="9.140625" style="75"/>
    <col min="11513" max="11513" width="9" style="75" customWidth="1"/>
    <col min="11514" max="11514" width="50" style="75" customWidth="1"/>
    <col min="11515" max="11515" width="13.140625" style="75" customWidth="1"/>
    <col min="11516" max="11516" width="23.42578125" style="75" customWidth="1"/>
    <col min="11517" max="11768" width="9.140625" style="75"/>
    <col min="11769" max="11769" width="9" style="75" customWidth="1"/>
    <col min="11770" max="11770" width="50" style="75" customWidth="1"/>
    <col min="11771" max="11771" width="13.140625" style="75" customWidth="1"/>
    <col min="11772" max="11772" width="23.42578125" style="75" customWidth="1"/>
    <col min="11773" max="12024" width="9.140625" style="75"/>
    <col min="12025" max="12025" width="9" style="75" customWidth="1"/>
    <col min="12026" max="12026" width="50" style="75" customWidth="1"/>
    <col min="12027" max="12027" width="13.140625" style="75" customWidth="1"/>
    <col min="12028" max="12028" width="23.42578125" style="75" customWidth="1"/>
    <col min="12029" max="12280" width="9.140625" style="75"/>
    <col min="12281" max="12281" width="9" style="75" customWidth="1"/>
    <col min="12282" max="12282" width="50" style="75" customWidth="1"/>
    <col min="12283" max="12283" width="13.140625" style="75" customWidth="1"/>
    <col min="12284" max="12284" width="23.42578125" style="75" customWidth="1"/>
    <col min="12285" max="12536" width="9.140625" style="75"/>
    <col min="12537" max="12537" width="9" style="75" customWidth="1"/>
    <col min="12538" max="12538" width="50" style="75" customWidth="1"/>
    <col min="12539" max="12539" width="13.140625" style="75" customWidth="1"/>
    <col min="12540" max="12540" width="23.42578125" style="75" customWidth="1"/>
    <col min="12541" max="12792" width="9.140625" style="75"/>
    <col min="12793" max="12793" width="9" style="75" customWidth="1"/>
    <col min="12794" max="12794" width="50" style="75" customWidth="1"/>
    <col min="12795" max="12795" width="13.140625" style="75" customWidth="1"/>
    <col min="12796" max="12796" width="23.42578125" style="75" customWidth="1"/>
    <col min="12797" max="13048" width="9.140625" style="75"/>
    <col min="13049" max="13049" width="9" style="75" customWidth="1"/>
    <col min="13050" max="13050" width="50" style="75" customWidth="1"/>
    <col min="13051" max="13051" width="13.140625" style="75" customWidth="1"/>
    <col min="13052" max="13052" width="23.42578125" style="75" customWidth="1"/>
    <col min="13053" max="13304" width="9.140625" style="75"/>
    <col min="13305" max="13305" width="9" style="75" customWidth="1"/>
    <col min="13306" max="13306" width="50" style="75" customWidth="1"/>
    <col min="13307" max="13307" width="13.140625" style="75" customWidth="1"/>
    <col min="13308" max="13308" width="23.42578125" style="75" customWidth="1"/>
    <col min="13309" max="13560" width="9.140625" style="75"/>
    <col min="13561" max="13561" width="9" style="75" customWidth="1"/>
    <col min="13562" max="13562" width="50" style="75" customWidth="1"/>
    <col min="13563" max="13563" width="13.140625" style="75" customWidth="1"/>
    <col min="13564" max="13564" width="23.42578125" style="75" customWidth="1"/>
    <col min="13565" max="13816" width="9.140625" style="75"/>
    <col min="13817" max="13817" width="9" style="75" customWidth="1"/>
    <col min="13818" max="13818" width="50" style="75" customWidth="1"/>
    <col min="13819" max="13819" width="13.140625" style="75" customWidth="1"/>
    <col min="13820" max="13820" width="23.42578125" style="75" customWidth="1"/>
    <col min="13821" max="14072" width="9.140625" style="75"/>
    <col min="14073" max="14073" width="9" style="75" customWidth="1"/>
    <col min="14074" max="14074" width="50" style="75" customWidth="1"/>
    <col min="14075" max="14075" width="13.140625" style="75" customWidth="1"/>
    <col min="14076" max="14076" width="23.42578125" style="75" customWidth="1"/>
    <col min="14077" max="14328" width="9.140625" style="75"/>
    <col min="14329" max="14329" width="9" style="75" customWidth="1"/>
    <col min="14330" max="14330" width="50" style="75" customWidth="1"/>
    <col min="14331" max="14331" width="13.140625" style="75" customWidth="1"/>
    <col min="14332" max="14332" width="23.42578125" style="75" customWidth="1"/>
    <col min="14333" max="14584" width="9.140625" style="75"/>
    <col min="14585" max="14585" width="9" style="75" customWidth="1"/>
    <col min="14586" max="14586" width="50" style="75" customWidth="1"/>
    <col min="14587" max="14587" width="13.140625" style="75" customWidth="1"/>
    <col min="14588" max="14588" width="23.42578125" style="75" customWidth="1"/>
    <col min="14589" max="14840" width="9.140625" style="75"/>
    <col min="14841" max="14841" width="9" style="75" customWidth="1"/>
    <col min="14842" max="14842" width="50" style="75" customWidth="1"/>
    <col min="14843" max="14843" width="13.140625" style="75" customWidth="1"/>
    <col min="14844" max="14844" width="23.42578125" style="75" customWidth="1"/>
    <col min="14845" max="15096" width="9.140625" style="75"/>
    <col min="15097" max="15097" width="9" style="75" customWidth="1"/>
    <col min="15098" max="15098" width="50" style="75" customWidth="1"/>
    <col min="15099" max="15099" width="13.140625" style="75" customWidth="1"/>
    <col min="15100" max="15100" width="23.42578125" style="75" customWidth="1"/>
    <col min="15101" max="15352" width="9.140625" style="75"/>
    <col min="15353" max="15353" width="9" style="75" customWidth="1"/>
    <col min="15354" max="15354" width="50" style="75" customWidth="1"/>
    <col min="15355" max="15355" width="13.140625" style="75" customWidth="1"/>
    <col min="15356" max="15356" width="23.42578125" style="75" customWidth="1"/>
    <col min="15357" max="15608" width="9.140625" style="75"/>
    <col min="15609" max="15609" width="9" style="75" customWidth="1"/>
    <col min="15610" max="15610" width="50" style="75" customWidth="1"/>
    <col min="15611" max="15611" width="13.140625" style="75" customWidth="1"/>
    <col min="15612" max="15612" width="23.42578125" style="75" customWidth="1"/>
    <col min="15613" max="15864" width="9.140625" style="75"/>
    <col min="15865" max="15865" width="9" style="75" customWidth="1"/>
    <col min="15866" max="15866" width="50" style="75" customWidth="1"/>
    <col min="15867" max="15867" width="13.140625" style="75" customWidth="1"/>
    <col min="15868" max="15868" width="23.42578125" style="75" customWidth="1"/>
    <col min="15869" max="16120" width="9.140625" style="75"/>
    <col min="16121" max="16121" width="9" style="75" customWidth="1"/>
    <col min="16122" max="16122" width="50" style="75" customWidth="1"/>
    <col min="16123" max="16123" width="13.140625" style="75" customWidth="1"/>
    <col min="16124" max="16124" width="23.42578125" style="75" customWidth="1"/>
    <col min="16125" max="16384" width="9.140625" style="75"/>
  </cols>
  <sheetData>
    <row r="1" spans="1:5" ht="16.5" customHeight="1" x14ac:dyDescent="0.25">
      <c r="A1" s="160" t="s">
        <v>269</v>
      </c>
      <c r="B1" s="160"/>
      <c r="C1" s="160"/>
      <c r="D1" s="160"/>
      <c r="E1" s="160"/>
    </row>
    <row r="2" spans="1:5" ht="17.25" customHeight="1" x14ac:dyDescent="0.25">
      <c r="A2" s="160"/>
      <c r="B2" s="160"/>
      <c r="C2" s="160"/>
      <c r="D2" s="160"/>
      <c r="E2" s="160"/>
    </row>
    <row r="3" spans="1:5" ht="18.75" customHeight="1" x14ac:dyDescent="0.25">
      <c r="A3" s="160"/>
      <c r="B3" s="160"/>
      <c r="C3" s="160"/>
      <c r="D3" s="160"/>
      <c r="E3" s="160"/>
    </row>
    <row r="4" spans="1:5" ht="18.75" customHeight="1" x14ac:dyDescent="0.25">
      <c r="A4" s="160" t="s">
        <v>270</v>
      </c>
      <c r="B4" s="160"/>
      <c r="C4" s="161" t="s">
        <v>24</v>
      </c>
      <c r="D4" s="161"/>
      <c r="E4" s="161"/>
    </row>
    <row r="5" spans="1:5" ht="18.75" customHeight="1" x14ac:dyDescent="0.25">
      <c r="A5" s="160" t="s">
        <v>1</v>
      </c>
      <c r="B5" s="160"/>
      <c r="C5" s="161" t="s">
        <v>25</v>
      </c>
      <c r="D5" s="161"/>
      <c r="E5" s="161"/>
    </row>
    <row r="6" spans="1:5" ht="18.75" customHeight="1" x14ac:dyDescent="0.25">
      <c r="A6" s="160" t="s">
        <v>30</v>
      </c>
      <c r="B6" s="160"/>
      <c r="C6" s="161" t="s">
        <v>26</v>
      </c>
      <c r="D6" s="161"/>
      <c r="E6" s="161"/>
    </row>
    <row r="7" spans="1:5" ht="14.25" customHeight="1" x14ac:dyDescent="0.25">
      <c r="A7" s="131" t="s">
        <v>3</v>
      </c>
      <c r="B7" s="131" t="s">
        <v>165</v>
      </c>
      <c r="C7" s="137" t="s">
        <v>29</v>
      </c>
      <c r="D7" s="137" t="s">
        <v>32</v>
      </c>
      <c r="E7" s="139" t="s">
        <v>137</v>
      </c>
    </row>
    <row r="8" spans="1:5" ht="13.5" customHeight="1" x14ac:dyDescent="0.25">
      <c r="A8" s="131"/>
      <c r="B8" s="131"/>
      <c r="C8" s="137"/>
      <c r="D8" s="137"/>
      <c r="E8" s="139"/>
    </row>
    <row r="9" spans="1:5" ht="20.25" customHeight="1" x14ac:dyDescent="0.25">
      <c r="A9" s="87" t="s">
        <v>166</v>
      </c>
      <c r="B9" s="164" t="s">
        <v>167</v>
      </c>
      <c r="C9" s="164"/>
      <c r="D9" s="164"/>
      <c r="E9" s="82"/>
    </row>
    <row r="10" spans="1:5" ht="20.25" customHeight="1" x14ac:dyDescent="0.25">
      <c r="A10" s="76">
        <v>1</v>
      </c>
      <c r="B10" s="77" t="s">
        <v>168</v>
      </c>
      <c r="C10" s="71"/>
      <c r="D10" s="71"/>
      <c r="E10" s="82"/>
    </row>
    <row r="11" spans="1:5" ht="20.25" customHeight="1" x14ac:dyDescent="0.25">
      <c r="A11" s="76" t="s">
        <v>169</v>
      </c>
      <c r="B11" s="71" t="s">
        <v>170</v>
      </c>
      <c r="C11" s="36" t="s">
        <v>171</v>
      </c>
      <c r="D11" s="71" t="s">
        <v>172</v>
      </c>
      <c r="E11" s="48"/>
    </row>
    <row r="12" spans="1:5" ht="20.25" customHeight="1" x14ac:dyDescent="0.25">
      <c r="A12" s="76" t="s">
        <v>173</v>
      </c>
      <c r="B12" s="71" t="s">
        <v>174</v>
      </c>
      <c r="C12" s="36" t="s">
        <v>171</v>
      </c>
      <c r="D12" s="71" t="s">
        <v>172</v>
      </c>
      <c r="E12" s="48"/>
    </row>
    <row r="13" spans="1:5" ht="20.25" customHeight="1" x14ac:dyDescent="0.25">
      <c r="A13" s="76" t="s">
        <v>175</v>
      </c>
      <c r="B13" s="71" t="s">
        <v>176</v>
      </c>
      <c r="C13" s="36" t="s">
        <v>171</v>
      </c>
      <c r="D13" s="71" t="s">
        <v>172</v>
      </c>
      <c r="E13" s="48"/>
    </row>
    <row r="14" spans="1:5" ht="20.25" customHeight="1" x14ac:dyDescent="0.25">
      <c r="A14" s="76" t="s">
        <v>177</v>
      </c>
      <c r="B14" s="71" t="s">
        <v>178</v>
      </c>
      <c r="C14" s="36" t="s">
        <v>171</v>
      </c>
      <c r="D14" s="71" t="s">
        <v>172</v>
      </c>
      <c r="E14" s="48"/>
    </row>
    <row r="15" spans="1:5" ht="20.25" customHeight="1" x14ac:dyDescent="0.25">
      <c r="A15" s="76" t="s">
        <v>179</v>
      </c>
      <c r="B15" s="71" t="s">
        <v>180</v>
      </c>
      <c r="C15" s="36" t="s">
        <v>171</v>
      </c>
      <c r="D15" s="71" t="s">
        <v>172</v>
      </c>
      <c r="E15" s="48"/>
    </row>
    <row r="16" spans="1:5" ht="20.25" customHeight="1" x14ac:dyDescent="0.25">
      <c r="A16" s="76">
        <v>2</v>
      </c>
      <c r="B16" s="77" t="s">
        <v>181</v>
      </c>
      <c r="C16" s="36"/>
      <c r="D16" s="71"/>
      <c r="E16" s="82"/>
    </row>
    <row r="17" spans="1:5" ht="20.25" customHeight="1" x14ac:dyDescent="0.25">
      <c r="A17" s="76" t="s">
        <v>169</v>
      </c>
      <c r="B17" s="71" t="s">
        <v>182</v>
      </c>
      <c r="C17" s="36" t="s">
        <v>171</v>
      </c>
      <c r="D17" s="71" t="s">
        <v>172</v>
      </c>
      <c r="E17" s="48"/>
    </row>
    <row r="18" spans="1:5" ht="20.25" customHeight="1" x14ac:dyDescent="0.25">
      <c r="A18" s="76" t="s">
        <v>173</v>
      </c>
      <c r="B18" s="71" t="s">
        <v>183</v>
      </c>
      <c r="C18" s="36" t="s">
        <v>171</v>
      </c>
      <c r="D18" s="71" t="s">
        <v>172</v>
      </c>
      <c r="E18" s="48"/>
    </row>
    <row r="19" spans="1:5" ht="20.25" customHeight="1" x14ac:dyDescent="0.25">
      <c r="A19" s="76" t="s">
        <v>175</v>
      </c>
      <c r="B19" s="71" t="s">
        <v>184</v>
      </c>
      <c r="C19" s="36" t="s">
        <v>171</v>
      </c>
      <c r="D19" s="71" t="s">
        <v>185</v>
      </c>
      <c r="E19" s="48"/>
    </row>
    <row r="20" spans="1:5" ht="20.25" customHeight="1" x14ac:dyDescent="0.25">
      <c r="A20" s="78">
        <v>3</v>
      </c>
      <c r="B20" s="77" t="s">
        <v>186</v>
      </c>
      <c r="C20" s="36"/>
      <c r="D20" s="71"/>
      <c r="E20" s="82"/>
    </row>
    <row r="21" spans="1:5" ht="20.25" customHeight="1" x14ac:dyDescent="0.25">
      <c r="A21" s="76" t="s">
        <v>169</v>
      </c>
      <c r="B21" s="71" t="s">
        <v>187</v>
      </c>
      <c r="C21" s="36" t="s">
        <v>171</v>
      </c>
      <c r="D21" s="71" t="s">
        <v>188</v>
      </c>
      <c r="E21" s="48"/>
    </row>
    <row r="22" spans="1:5" ht="20.25" customHeight="1" x14ac:dyDescent="0.25">
      <c r="A22" s="76" t="s">
        <v>173</v>
      </c>
      <c r="B22" s="71" t="s">
        <v>189</v>
      </c>
      <c r="C22" s="36" t="s">
        <v>171</v>
      </c>
      <c r="D22" s="71" t="s">
        <v>188</v>
      </c>
      <c r="E22" s="48"/>
    </row>
    <row r="23" spans="1:5" ht="20.25" customHeight="1" x14ac:dyDescent="0.25">
      <c r="A23" s="76" t="s">
        <v>175</v>
      </c>
      <c r="B23" s="71" t="s">
        <v>190</v>
      </c>
      <c r="C23" s="36" t="s">
        <v>171</v>
      </c>
      <c r="D23" s="71" t="s">
        <v>188</v>
      </c>
      <c r="E23" s="48"/>
    </row>
    <row r="24" spans="1:5" ht="20.25" customHeight="1" x14ac:dyDescent="0.25">
      <c r="A24" s="78">
        <v>4</v>
      </c>
      <c r="B24" s="77" t="s">
        <v>191</v>
      </c>
      <c r="C24" s="36" t="s">
        <v>171</v>
      </c>
      <c r="D24" s="71"/>
      <c r="E24" s="82"/>
    </row>
    <row r="25" spans="1:5" ht="20.25" customHeight="1" x14ac:dyDescent="0.25">
      <c r="A25" s="76" t="s">
        <v>169</v>
      </c>
      <c r="B25" s="71" t="s">
        <v>192</v>
      </c>
      <c r="C25" s="36" t="s">
        <v>171</v>
      </c>
      <c r="D25" s="71" t="s">
        <v>172</v>
      </c>
      <c r="E25" s="48"/>
    </row>
    <row r="26" spans="1:5" ht="20.25" customHeight="1" x14ac:dyDescent="0.25">
      <c r="A26" s="76" t="s">
        <v>173</v>
      </c>
      <c r="B26" s="71" t="s">
        <v>193</v>
      </c>
      <c r="C26" s="36" t="s">
        <v>171</v>
      </c>
      <c r="D26" s="71" t="s">
        <v>172</v>
      </c>
      <c r="E26" s="48"/>
    </row>
    <row r="27" spans="1:5" ht="20.25" customHeight="1" x14ac:dyDescent="0.25">
      <c r="A27" s="76" t="s">
        <v>175</v>
      </c>
      <c r="B27" s="71" t="s">
        <v>194</v>
      </c>
      <c r="C27" s="36" t="s">
        <v>171</v>
      </c>
      <c r="D27" s="71" t="s">
        <v>172</v>
      </c>
      <c r="E27" s="48"/>
    </row>
    <row r="28" spans="1:5" ht="20.25" customHeight="1" x14ac:dyDescent="0.25">
      <c r="A28" s="76" t="s">
        <v>177</v>
      </c>
      <c r="B28" s="71" t="s">
        <v>195</v>
      </c>
      <c r="C28" s="36" t="s">
        <v>171</v>
      </c>
      <c r="D28" s="71" t="s">
        <v>172</v>
      </c>
      <c r="E28" s="48"/>
    </row>
    <row r="29" spans="1:5" ht="20.25" customHeight="1" x14ac:dyDescent="0.25">
      <c r="A29" s="87" t="s">
        <v>196</v>
      </c>
      <c r="B29" s="164" t="s">
        <v>197</v>
      </c>
      <c r="C29" s="164"/>
      <c r="D29" s="164"/>
      <c r="E29" s="82"/>
    </row>
    <row r="30" spans="1:5" ht="20.25" customHeight="1" x14ac:dyDescent="0.25">
      <c r="A30" s="72">
        <v>1</v>
      </c>
      <c r="B30" s="72" t="s">
        <v>198</v>
      </c>
      <c r="C30" s="49"/>
      <c r="D30" s="49"/>
      <c r="E30" s="82"/>
    </row>
    <row r="31" spans="1:5" ht="20.25" customHeight="1" x14ac:dyDescent="0.25">
      <c r="A31" s="73" t="s">
        <v>199</v>
      </c>
      <c r="B31" s="73" t="s">
        <v>200</v>
      </c>
      <c r="C31" s="73" t="s">
        <v>201</v>
      </c>
      <c r="D31" s="73">
        <v>1</v>
      </c>
      <c r="E31" s="48"/>
    </row>
    <row r="32" spans="1:5" ht="20.25" customHeight="1" x14ac:dyDescent="0.25">
      <c r="A32" s="73" t="s">
        <v>202</v>
      </c>
      <c r="B32" s="73" t="s">
        <v>203</v>
      </c>
      <c r="C32" s="73" t="s">
        <v>201</v>
      </c>
      <c r="D32" s="73">
        <v>1</v>
      </c>
      <c r="E32" s="48"/>
    </row>
    <row r="33" spans="1:5" ht="20.25" customHeight="1" x14ac:dyDescent="0.25">
      <c r="A33" s="73" t="s">
        <v>204</v>
      </c>
      <c r="B33" s="73" t="s">
        <v>205</v>
      </c>
      <c r="C33" s="73" t="s">
        <v>206</v>
      </c>
      <c r="D33" s="73">
        <v>10</v>
      </c>
      <c r="E33" s="48"/>
    </row>
    <row r="34" spans="1:5" ht="20.25" customHeight="1" x14ac:dyDescent="0.25">
      <c r="A34" s="73" t="s">
        <v>207</v>
      </c>
      <c r="B34" s="73" t="s">
        <v>208</v>
      </c>
      <c r="C34" s="73" t="s">
        <v>206</v>
      </c>
      <c r="D34" s="73">
        <v>5</v>
      </c>
      <c r="E34" s="48"/>
    </row>
    <row r="35" spans="1:5" ht="51" customHeight="1" x14ac:dyDescent="0.25">
      <c r="A35" s="73" t="s">
        <v>209</v>
      </c>
      <c r="B35" s="73" t="s">
        <v>210</v>
      </c>
      <c r="C35" s="73" t="s">
        <v>206</v>
      </c>
      <c r="D35" s="73" t="s">
        <v>211</v>
      </c>
      <c r="E35" s="48"/>
    </row>
    <row r="36" spans="1:5" ht="20.25" customHeight="1" x14ac:dyDescent="0.25">
      <c r="A36" s="72">
        <v>2</v>
      </c>
      <c r="B36" s="72" t="s">
        <v>212</v>
      </c>
      <c r="C36" s="72"/>
      <c r="D36" s="72"/>
      <c r="E36" s="82"/>
    </row>
    <row r="37" spans="1:5" ht="20.25" customHeight="1" x14ac:dyDescent="0.25">
      <c r="A37" s="73" t="s">
        <v>199</v>
      </c>
      <c r="B37" s="73" t="s">
        <v>200</v>
      </c>
      <c r="C37" s="73" t="s">
        <v>201</v>
      </c>
      <c r="D37" s="73">
        <v>1</v>
      </c>
      <c r="E37" s="48"/>
    </row>
    <row r="38" spans="1:5" ht="20.25" customHeight="1" x14ac:dyDescent="0.25">
      <c r="A38" s="73" t="s">
        <v>202</v>
      </c>
      <c r="B38" s="73" t="s">
        <v>203</v>
      </c>
      <c r="C38" s="73" t="s">
        <v>201</v>
      </c>
      <c r="D38" s="73">
        <v>1</v>
      </c>
      <c r="E38" s="48"/>
    </row>
    <row r="39" spans="1:5" ht="20.25" customHeight="1" x14ac:dyDescent="0.25">
      <c r="A39" s="73" t="s">
        <v>204</v>
      </c>
      <c r="B39" s="73" t="s">
        <v>213</v>
      </c>
      <c r="C39" s="73" t="s">
        <v>201</v>
      </c>
      <c r="D39" s="73">
        <v>10</v>
      </c>
      <c r="E39" s="48"/>
    </row>
    <row r="40" spans="1:5" ht="20.25" customHeight="1" x14ac:dyDescent="0.25">
      <c r="A40" s="73" t="s">
        <v>207</v>
      </c>
      <c r="B40" s="73" t="s">
        <v>214</v>
      </c>
      <c r="C40" s="73" t="s">
        <v>201</v>
      </c>
      <c r="D40" s="73">
        <v>2</v>
      </c>
      <c r="E40" s="48"/>
    </row>
    <row r="41" spans="1:5" ht="20.25" customHeight="1" x14ac:dyDescent="0.25">
      <c r="A41" s="73" t="s">
        <v>209</v>
      </c>
      <c r="B41" s="73" t="s">
        <v>215</v>
      </c>
      <c r="C41" s="73" t="s">
        <v>201</v>
      </c>
      <c r="D41" s="73">
        <v>2</v>
      </c>
      <c r="E41" s="48"/>
    </row>
    <row r="42" spans="1:5" ht="33" customHeight="1" x14ac:dyDescent="0.25">
      <c r="A42" s="73" t="s">
        <v>216</v>
      </c>
      <c r="B42" s="73" t="s">
        <v>217</v>
      </c>
      <c r="C42" s="73" t="s">
        <v>206</v>
      </c>
      <c r="D42" s="73" t="s">
        <v>218</v>
      </c>
      <c r="E42" s="48"/>
    </row>
    <row r="43" spans="1:5" ht="39.75" customHeight="1" x14ac:dyDescent="0.25">
      <c r="A43" s="72">
        <v>3</v>
      </c>
      <c r="B43" s="72" t="s">
        <v>219</v>
      </c>
      <c r="C43" s="72" t="s">
        <v>206</v>
      </c>
      <c r="D43" s="72">
        <v>2</v>
      </c>
      <c r="E43" s="48"/>
    </row>
    <row r="44" spans="1:5" ht="20.25" customHeight="1" x14ac:dyDescent="0.25">
      <c r="A44" s="87" t="s">
        <v>220</v>
      </c>
      <c r="B44" s="164" t="s">
        <v>221</v>
      </c>
      <c r="C44" s="164"/>
      <c r="D44" s="164"/>
      <c r="E44" s="82"/>
    </row>
    <row r="45" spans="1:5" ht="38.25" customHeight="1" x14ac:dyDescent="0.25">
      <c r="A45" s="41">
        <v>1</v>
      </c>
      <c r="B45" s="74" t="s">
        <v>222</v>
      </c>
      <c r="C45" s="36"/>
      <c r="D45" s="36" t="s">
        <v>223</v>
      </c>
      <c r="E45" s="48"/>
    </row>
    <row r="46" spans="1:5" ht="20.25" customHeight="1" x14ac:dyDescent="0.25">
      <c r="A46" s="41">
        <v>2</v>
      </c>
      <c r="B46" s="41" t="s">
        <v>8</v>
      </c>
      <c r="C46" s="49"/>
      <c r="D46" s="49"/>
      <c r="E46" s="82"/>
    </row>
    <row r="47" spans="1:5" ht="49.5" customHeight="1" x14ac:dyDescent="0.25">
      <c r="A47" s="74">
        <v>2.1</v>
      </c>
      <c r="B47" s="74" t="s">
        <v>224</v>
      </c>
      <c r="C47" s="36"/>
      <c r="D47" s="36" t="s">
        <v>225</v>
      </c>
      <c r="E47" s="48"/>
    </row>
    <row r="48" spans="1:5" ht="53.25" customHeight="1" x14ac:dyDescent="0.25">
      <c r="A48" s="74">
        <v>2.2000000000000002</v>
      </c>
      <c r="B48" s="74" t="s">
        <v>226</v>
      </c>
      <c r="C48" s="36"/>
      <c r="D48" s="36" t="s">
        <v>227</v>
      </c>
      <c r="E48" s="48"/>
    </row>
    <row r="49" spans="1:5" ht="51.75" customHeight="1" x14ac:dyDescent="0.25">
      <c r="A49" s="74">
        <v>2.2999999999999998</v>
      </c>
      <c r="B49" s="74" t="s">
        <v>228</v>
      </c>
      <c r="C49" s="36"/>
      <c r="D49" s="36" t="s">
        <v>229</v>
      </c>
      <c r="E49" s="48"/>
    </row>
    <row r="50" spans="1:5" ht="20.25" customHeight="1" x14ac:dyDescent="0.25">
      <c r="A50" s="74">
        <v>2.4</v>
      </c>
      <c r="B50" s="74" t="s">
        <v>230</v>
      </c>
      <c r="C50" s="36"/>
      <c r="D50" s="36" t="s">
        <v>231</v>
      </c>
      <c r="E50" s="48"/>
    </row>
    <row r="51" spans="1:5" ht="92.25" customHeight="1" x14ac:dyDescent="0.25">
      <c r="A51" s="41">
        <v>3</v>
      </c>
      <c r="B51" s="74" t="s">
        <v>232</v>
      </c>
      <c r="C51" s="36"/>
      <c r="D51" s="36" t="s">
        <v>233</v>
      </c>
      <c r="E51" s="48"/>
    </row>
    <row r="52" spans="1:5" ht="53.25" customHeight="1" x14ac:dyDescent="0.25">
      <c r="A52" s="41">
        <v>4</v>
      </c>
      <c r="B52" s="74" t="s">
        <v>234</v>
      </c>
      <c r="C52" s="36"/>
      <c r="D52" s="36" t="s">
        <v>235</v>
      </c>
      <c r="E52" s="48"/>
    </row>
    <row r="53" spans="1:5" ht="42" customHeight="1" x14ac:dyDescent="0.25">
      <c r="A53" s="41">
        <v>5</v>
      </c>
      <c r="B53" s="41" t="s">
        <v>236</v>
      </c>
      <c r="C53" s="49"/>
      <c r="D53" s="49"/>
      <c r="E53" s="82"/>
    </row>
    <row r="54" spans="1:5" x14ac:dyDescent="0.25">
      <c r="A54" s="74">
        <v>5.0999999999999996</v>
      </c>
      <c r="B54" s="71" t="s">
        <v>237</v>
      </c>
      <c r="C54" s="71"/>
      <c r="D54" s="79" t="s">
        <v>238</v>
      </c>
      <c r="E54" s="48"/>
    </row>
    <row r="55" spans="1:5" ht="25.5" x14ac:dyDescent="0.25">
      <c r="A55" s="74">
        <v>5.2</v>
      </c>
      <c r="B55" s="71" t="s">
        <v>239</v>
      </c>
      <c r="C55" s="71"/>
      <c r="D55" s="80" t="s">
        <v>240</v>
      </c>
      <c r="E55" s="48"/>
    </row>
    <row r="56" spans="1:5" ht="25.5" x14ac:dyDescent="0.25">
      <c r="A56" s="74">
        <v>5.3</v>
      </c>
      <c r="B56" s="71" t="s">
        <v>241</v>
      </c>
      <c r="C56" s="71"/>
      <c r="D56" s="80" t="s">
        <v>242</v>
      </c>
      <c r="E56" s="48"/>
    </row>
    <row r="57" spans="1:5" ht="22.5" customHeight="1" x14ac:dyDescent="0.25">
      <c r="A57" s="41">
        <v>6</v>
      </c>
      <c r="B57" s="71" t="s">
        <v>243</v>
      </c>
      <c r="C57" s="71"/>
      <c r="D57" s="79" t="s">
        <v>244</v>
      </c>
      <c r="E57" s="48"/>
    </row>
    <row r="58" spans="1:5" s="85" customFormat="1" ht="22.5" customHeight="1" x14ac:dyDescent="0.25">
      <c r="A58" s="25"/>
      <c r="B58" s="84" t="s">
        <v>266</v>
      </c>
      <c r="C58" s="57"/>
      <c r="D58" s="86"/>
      <c r="E58" s="51">
        <f>+SUM(E11:E57)</f>
        <v>0</v>
      </c>
    </row>
    <row r="59" spans="1:5" x14ac:dyDescent="0.25">
      <c r="A59" s="74"/>
      <c r="B59" s="163"/>
      <c r="C59" s="163"/>
      <c r="D59" s="163"/>
      <c r="E59" s="163"/>
    </row>
    <row r="60" spans="1:5" x14ac:dyDescent="0.25">
      <c r="A60" s="83"/>
      <c r="B60" s="162" t="s">
        <v>126</v>
      </c>
      <c r="C60" s="162"/>
      <c r="D60" s="162"/>
      <c r="E60" s="162"/>
    </row>
    <row r="61" spans="1:5" ht="121.15" customHeight="1" x14ac:dyDescent="0.25">
      <c r="A61" s="162" t="s">
        <v>245</v>
      </c>
      <c r="B61" s="162"/>
      <c r="C61" s="162"/>
      <c r="D61" s="162"/>
      <c r="E61" s="162"/>
    </row>
    <row r="62" spans="1:5" ht="15.75" customHeight="1" x14ac:dyDescent="0.25">
      <c r="A62" s="131" t="s">
        <v>131</v>
      </c>
      <c r="B62" s="131"/>
      <c r="C62" s="131"/>
      <c r="D62" s="131"/>
      <c r="E62" s="131"/>
    </row>
    <row r="63" spans="1:5" ht="24.75" customHeight="1" x14ac:dyDescent="0.25">
      <c r="A63" s="80"/>
      <c r="B63" s="80"/>
      <c r="C63" s="80"/>
      <c r="D63" s="80"/>
      <c r="E63" s="81"/>
    </row>
    <row r="64" spans="1:5" ht="15.75" customHeight="1" x14ac:dyDescent="0.25">
      <c r="A64" s="41"/>
      <c r="B64" s="41" t="s">
        <v>132</v>
      </c>
      <c r="C64" s="41" t="s">
        <v>133</v>
      </c>
      <c r="D64" s="41" t="s">
        <v>134</v>
      </c>
      <c r="E64" s="41" t="s">
        <v>135</v>
      </c>
    </row>
  </sheetData>
  <mergeCells count="19">
    <mergeCell ref="A1:E3"/>
    <mergeCell ref="B59:E59"/>
    <mergeCell ref="B60:E60"/>
    <mergeCell ref="B44:D44"/>
    <mergeCell ref="B29:D29"/>
    <mergeCell ref="B9:D9"/>
    <mergeCell ref="A5:B5"/>
    <mergeCell ref="C5:E5"/>
    <mergeCell ref="A6:B6"/>
    <mergeCell ref="C6:E6"/>
    <mergeCell ref="A7:A8"/>
    <mergeCell ref="B7:B8"/>
    <mergeCell ref="C7:C8"/>
    <mergeCell ref="D7:D8"/>
    <mergeCell ref="E7:E8"/>
    <mergeCell ref="A4:B4"/>
    <mergeCell ref="C4:E4"/>
    <mergeCell ref="A61:E61"/>
    <mergeCell ref="A62:E62"/>
  </mergeCells>
  <conditionalFormatting sqref="E11:E15">
    <cfRule type="containsBlanks" dxfId="10" priority="11">
      <formula>LEN(TRIM(E11))=0</formula>
    </cfRule>
  </conditionalFormatting>
  <conditionalFormatting sqref="E17:E19">
    <cfRule type="containsBlanks" dxfId="9" priority="10">
      <formula>LEN(TRIM(E17))=0</formula>
    </cfRule>
  </conditionalFormatting>
  <conditionalFormatting sqref="E21:E23">
    <cfRule type="containsBlanks" dxfId="8" priority="9">
      <formula>LEN(TRIM(E21))=0</formula>
    </cfRule>
  </conditionalFormatting>
  <conditionalFormatting sqref="E25:E28">
    <cfRule type="containsBlanks" dxfId="7" priority="8">
      <formula>LEN(TRIM(E25))=0</formula>
    </cfRule>
  </conditionalFormatting>
  <conditionalFormatting sqref="E31:E35">
    <cfRule type="containsBlanks" dxfId="6" priority="7">
      <formula>LEN(TRIM(E31))=0</formula>
    </cfRule>
  </conditionalFormatting>
  <conditionalFormatting sqref="E37:E43">
    <cfRule type="containsBlanks" dxfId="5" priority="6">
      <formula>LEN(TRIM(E37))=0</formula>
    </cfRule>
  </conditionalFormatting>
  <conditionalFormatting sqref="E45">
    <cfRule type="containsBlanks" dxfId="4" priority="5">
      <formula>LEN(TRIM(E45))=0</formula>
    </cfRule>
  </conditionalFormatting>
  <conditionalFormatting sqref="E47:E48">
    <cfRule type="containsBlanks" dxfId="3" priority="4">
      <formula>LEN(TRIM(E47))=0</formula>
    </cfRule>
  </conditionalFormatting>
  <conditionalFormatting sqref="E49:E52">
    <cfRule type="containsBlanks" dxfId="2" priority="3">
      <formula>LEN(TRIM(E49))=0</formula>
    </cfRule>
  </conditionalFormatting>
  <conditionalFormatting sqref="E54:E57">
    <cfRule type="containsBlanks" dxfId="1" priority="2">
      <formula>LEN(TRIM(E54))=0</formula>
    </cfRule>
  </conditionalFormatting>
  <conditionalFormatting sqref="E58">
    <cfRule type="containsBlanks" dxfId="0" priority="1">
      <formula>LEN(TRIM(E58))=0</formula>
    </cfRule>
  </conditionalFormatting>
  <printOptions horizontalCentered="1"/>
  <pageMargins left="0.23622047244094499" right="0.23622047244094499" top="0.74803149606299202" bottom="0.89" header="0.31496062992126" footer="0.31496062992126"/>
  <pageSetup paperSize="9" scale="81" orientation="portrait" r:id="rId1"/>
  <headerFooter>
    <oddFooter>Page &amp;P of &amp;N</oddFooter>
  </headerFooter>
  <rowBreaks count="1" manualBreakCount="1">
    <brk id="72"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PRICEBID-MAIN SHEET</vt:lpstr>
      <vt:lpstr>ANNEXURE-I</vt:lpstr>
      <vt:lpstr>APPENDIX-A</vt:lpstr>
      <vt:lpstr>APPENDIX-B</vt:lpstr>
      <vt:lpstr>ANNEXURE-II</vt:lpstr>
      <vt:lpstr>'ANNEXURE-I'!Print_Area</vt:lpstr>
      <vt:lpstr>'ANNEXURE-II'!Print_Area</vt:lpstr>
      <vt:lpstr>'APPENDIX-A'!Print_Area</vt:lpstr>
      <vt:lpstr>'APPENDIX-B'!Print_Area</vt:lpstr>
      <vt:lpstr>'ANNEXURE-I'!Print_Titles</vt:lpstr>
      <vt:lpstr>'ANNEXURE-II'!Print_Titles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 SHASTRI - MAUX</dc:creator>
  <cp:lastModifiedBy>Sumeet Sahay </cp:lastModifiedBy>
  <cp:lastPrinted>2023-03-23T13:25:47Z</cp:lastPrinted>
  <dcterms:created xsi:type="dcterms:W3CDTF">2019-01-25T11:33:03Z</dcterms:created>
  <dcterms:modified xsi:type="dcterms:W3CDTF">2023-03-27T08:44:24Z</dcterms:modified>
</cp:coreProperties>
</file>