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6147399\Desktop\MM\LARA\EOT CRANE ABOVE 100T\To upload\"/>
    </mc:Choice>
  </mc:AlternateContent>
  <bookViews>
    <workbookView xWindow="0" yWindow="0" windowWidth="19200" windowHeight="11490"/>
  </bookViews>
  <sheets>
    <sheet name="EOT Crane" sheetId="1" r:id="rId1"/>
    <sheet name="ANNEXURE I" sheetId="2" r:id="rId2"/>
    <sheet name="ANNEXURE II" sheetId="3" r:id="rId3"/>
    <sheet name="ANNEXURE III" sheetId="4" r:id="rId4"/>
    <sheet name="Annexure-IV MS" sheetId="7" r:id="rId5"/>
  </sheets>
  <definedNames>
    <definedName name="_xlnm.Print_Area" localSheetId="3">'ANNEXURE III'!$A$1:$G$11</definedName>
  </definedNames>
  <calcPr calcId="162913"/>
</workbook>
</file>

<file path=xl/calcChain.xml><?xml version="1.0" encoding="utf-8"?>
<calcChain xmlns="http://schemas.openxmlformats.org/spreadsheetml/2006/main">
  <c r="N11" i="1" l="1"/>
  <c r="M11" i="1"/>
  <c r="F12" i="1"/>
  <c r="D28" i="7"/>
  <c r="F9" i="1"/>
  <c r="H9" i="1" s="1"/>
  <c r="M9" i="1" s="1"/>
  <c r="N9" i="1" s="1"/>
  <c r="I11" i="1"/>
  <c r="J11" i="1" s="1"/>
  <c r="I10" i="1"/>
  <c r="J10" i="1"/>
  <c r="M10" i="1" s="1"/>
  <c r="N10" i="1" s="1"/>
  <c r="G9" i="4"/>
  <c r="G10" i="4" s="1"/>
  <c r="G8" i="4"/>
  <c r="G9" i="3"/>
  <c r="G8" i="3"/>
  <c r="G10" i="3" s="1"/>
  <c r="G10" i="2"/>
  <c r="G13" i="2"/>
  <c r="G14" i="2"/>
  <c r="G15" i="2"/>
  <c r="G16" i="2"/>
  <c r="G17" i="2"/>
  <c r="G9" i="2"/>
  <c r="H12" i="1" l="1"/>
  <c r="M12" i="1" l="1"/>
  <c r="N12" i="1" s="1"/>
  <c r="N7" i="1" s="1"/>
  <c r="E12" i="2" l="1"/>
  <c r="G12" i="2" s="1"/>
  <c r="E11" i="2"/>
  <c r="G11" i="2" s="1"/>
  <c r="G18" i="2" s="1"/>
</calcChain>
</file>

<file path=xl/sharedStrings.xml><?xml version="1.0" encoding="utf-8"?>
<sst xmlns="http://schemas.openxmlformats.org/spreadsheetml/2006/main" count="194" uniqueCount="131">
  <si>
    <t xml:space="preserve">NAME OF PROJECT:
</t>
  </si>
  <si>
    <t>NAME OF PACKAGE:</t>
  </si>
  <si>
    <t>TECHNICAL SPECIFICATION:</t>
  </si>
  <si>
    <t>S. No.</t>
  </si>
  <si>
    <t>DESCRIPTION</t>
  </si>
  <si>
    <t>UNIT</t>
  </si>
  <si>
    <t>QTY</t>
  </si>
  <si>
    <t>MAJOR BREAK-UP OF PRICES GIVEN IN 1.0 ABOVE</t>
  </si>
  <si>
    <t>Lot</t>
  </si>
  <si>
    <r>
      <t xml:space="preserve">Total lumpsum firm price for </t>
    </r>
    <r>
      <rPr>
        <b/>
        <sz val="11"/>
        <rFont val="Arial"/>
        <family val="2"/>
      </rPr>
      <t>Mandatory spares</t>
    </r>
    <r>
      <rPr>
        <sz val="11"/>
        <rFont val="Arial"/>
        <family val="2"/>
      </rPr>
      <t xml:space="preserve"> comprising of manufacture, fabrication, assembly, inspection / testing at vendor's &amp; sub-vendor’s works, painting, forwarding, proper packing, shipment, delivery as per NIT including warranty as per tender technical specification above, amendment &amp; agreements till placement of order.  (Price break up of mandatory spares is to be furnished as per Annexure- IV).</t>
    </r>
  </si>
  <si>
    <t>GRAND TOTAL</t>
  </si>
  <si>
    <t>A.0</t>
  </si>
  <si>
    <t>set</t>
  </si>
  <si>
    <t>UNIT PRICE</t>
  </si>
  <si>
    <t>TOTAL PRICE</t>
  </si>
  <si>
    <t>Break Up Prices of 1.0</t>
  </si>
  <si>
    <t>Nos.</t>
  </si>
  <si>
    <t>days</t>
  </si>
  <si>
    <t>Total of 2.0 (2.1. to 2.2)</t>
  </si>
  <si>
    <t>NOTES</t>
  </si>
  <si>
    <t>BROAD BREAK-UP OF S.N. 2.1 OF MAIN SHEET ARE AS A.0 BELOW</t>
  </si>
  <si>
    <t>2x800MW LARA TPP STAGE-II</t>
  </si>
  <si>
    <t>PE-TS-508-501-A501</t>
  </si>
  <si>
    <r>
      <t xml:space="preserve">Total lump sum firm price  for </t>
    </r>
    <r>
      <rPr>
        <b/>
        <sz val="11"/>
        <rFont val="Arial"/>
        <family val="2"/>
      </rPr>
      <t>SUPPLY</t>
    </r>
    <r>
      <rPr>
        <sz val="11"/>
        <rFont val="Arial"/>
        <family val="2"/>
      </rPr>
      <t xml:space="preserve"> part comprising of design design (i.e. preparation and submission of drawing /documents including “As Built” drawings and O&amp;M manuals), engineering, manufacture, fabrication, assembly, inspection / testing at vendor's &amp; sub-vendor’s works, painting, maintenance tools &amp; tackles, fill of lubricants &amp; consumables along with all accessories and spares for erection, start up and commissioning, forwarding, proper packing, shipment and delivery at site for the total scope for EOT cranes defined as per BHEL NIT &amp; tender technical specification, amendment &amp; agreements till placement of order. (Price break up to be furnished at Annexure- I).</t>
    </r>
  </si>
  <si>
    <t>265/25T DOUBLE GIRDER EOT CRANES FOR TG HALL</t>
  </si>
  <si>
    <t>Total lump sum firm price  for SUPPLY part comprising of design design (i.e. preparation and submission of drawing /documents including “As Built” drawings and O&amp;M manuals), engineering, manufacture, fabrication, assembly, inspection / testing at vendor's &amp; sub-vendor’s works, painting, maintenance tools &amp; tackles, fill of lubricants &amp; consumables along with all accessories and spares for erection, start up and commissioning, forwarding, proper packing, shipment and delivery at site for the total scope for EOT cranes defined as per BHEL NIT &amp; tender technical specification, amendment &amp; agreements till placement of order. (Price break up to be furnished at Annexure- I).</t>
  </si>
  <si>
    <t>Total  Ex. Work price for SUPPLY part for DSL ALONG WITH ACCESSORIES (FOR BAYLENGTH 288.5 M)</t>
  </si>
  <si>
    <t>Total  Ex. Work price for SUPPLY part for RAIL ALONG WITH ACCESSORIES (FOR BAYLENGTH 288.5 M)</t>
  </si>
  <si>
    <t>Total  Ex. Work price for SUPPLY part for LIFTING BEAM WITH SLINGS AND ACCESSORIES</t>
  </si>
  <si>
    <t>Total  Ex. Work price for SUPPLY part for temproray cables</t>
  </si>
  <si>
    <t>MTR</t>
  </si>
  <si>
    <t>Total  Ex. Work price for SUPPLY part for Maintenance tools &amp; tackles</t>
  </si>
  <si>
    <t>Total  Ex. Work price for SUPPLY part for Erection &amp; Commissioning Spares</t>
  </si>
  <si>
    <t>Total  Ex. Work price for SUPPLY part for E-learning package</t>
  </si>
  <si>
    <t>Total  Ex. Work price for Cranes including storm brake and all other accessories (Excluding DSL,RAIL, Lifting beam, temproray cables, maintenance tools &amp; tackles, Erection &amp; commissioning spares, Operation &amp; maintenance spares and E-learning package)</t>
  </si>
  <si>
    <t>Total  Ex. Work price for SUPPLY part for Operation &amp; maintenance Spares</t>
  </si>
  <si>
    <t>ANNEXURE-I: PRICE BREAKUP FOR SUPPLY PART</t>
  </si>
  <si>
    <r>
      <t xml:space="preserve">Total lump sum firm price for </t>
    </r>
    <r>
      <rPr>
        <b/>
        <sz val="11"/>
        <rFont val="Arial"/>
        <family val="2"/>
      </rPr>
      <t xml:space="preserve">SERVICE </t>
    </r>
    <r>
      <rPr>
        <sz val="11"/>
        <rFont val="Arial"/>
        <family val="2"/>
      </rPr>
      <t xml:space="preserve">part comprising of </t>
    </r>
    <r>
      <rPr>
        <b/>
        <sz val="11"/>
        <rFont val="Arial"/>
        <family val="2"/>
      </rPr>
      <t>Supervision of erection and commissioning</t>
    </r>
    <r>
      <rPr>
        <sz val="11"/>
        <rFont val="Arial"/>
        <family val="2"/>
      </rPr>
      <t xml:space="preserve"> of crane, supervision of load &amp; overload testing at site for cranes for the total scope defined as per BHEL NIT &amp; tender technical specification, amendment &amp; agreements till placement of order. (Price break up to be furnished at Annexure- II).</t>
    </r>
  </si>
  <si>
    <t>ANNEXURE II: PRICE BREAKUP FOR SERVICE PART (SUPERVISION OF ERECTION AND COMMISSIONING &amp; LOAD AND OVERLOAD TESTING OF CRANES AT SITE)</t>
  </si>
  <si>
    <r>
      <t>Total lump sum firm price for</t>
    </r>
    <r>
      <rPr>
        <b/>
        <sz val="11"/>
        <rFont val="Arial"/>
        <family val="2"/>
      </rPr>
      <t xml:space="preserve"> SERVICE part</t>
    </r>
    <r>
      <rPr>
        <sz val="11"/>
        <rFont val="Arial"/>
        <family val="2"/>
      </rPr>
      <t xml:space="preserve"> comprising of </t>
    </r>
    <r>
      <rPr>
        <b/>
        <sz val="11"/>
        <rFont val="Arial"/>
        <family val="2"/>
      </rPr>
      <t>Supervision of erection and commissioning of crane and supervision of load &amp; overload testing</t>
    </r>
    <r>
      <rPr>
        <sz val="11"/>
        <rFont val="Arial"/>
        <family val="2"/>
      </rPr>
      <t xml:space="preserve"> at site for cranes for the total scope defined as per BHEL NIT &amp; tender technical specification, amendment &amp; agreements till placement of order. </t>
    </r>
  </si>
  <si>
    <r>
      <t xml:space="preserve">Total lumpsum firm prices for </t>
    </r>
    <r>
      <rPr>
        <b/>
        <sz val="11"/>
        <rFont val="Arial"/>
        <family val="2"/>
      </rPr>
      <t>HEALTHINESS CHECK SERVICE</t>
    </r>
    <r>
      <rPr>
        <sz val="11"/>
        <rFont val="Arial"/>
        <family val="2"/>
      </rPr>
      <t xml:space="preserve"> for  cranes after load/ overload testing for the total scope defined as per BHEL NIT &amp; tender technical specification, amendment &amp; agreements till placement of order (Price break up of Healthiness check services is to be furnished as per Annexure- III).</t>
    </r>
  </si>
  <si>
    <t>Total lumpsum firm prices for HEALTHINESS CHECK SERVICE for  cranes after load/ overload testing for the total scope defined as per BHEL NIT &amp; tender technical specification, amendment &amp; agreements till placement of order.</t>
  </si>
  <si>
    <r>
      <t xml:space="preserve">Total lump sum prices for </t>
    </r>
    <r>
      <rPr>
        <b/>
        <sz val="11"/>
        <rFont val="Arial"/>
        <family val="2"/>
      </rPr>
      <t xml:space="preserve">SUPERVISION </t>
    </r>
    <r>
      <rPr>
        <sz val="11"/>
        <rFont val="Arial"/>
        <family val="2"/>
      </rPr>
      <t>(in days) of erection &amp; commissining  for crane and load &amp; overload and testing at site for 2 nos. 265/25T Double Girder Cranes for the total scope defined as per BHEL NIT &amp; tender technical specification, amendment &amp; agreements till placement of order.</t>
    </r>
  </si>
  <si>
    <r>
      <t xml:space="preserve">Total lump sum prices for </t>
    </r>
    <r>
      <rPr>
        <b/>
        <sz val="11"/>
        <rFont val="Arial"/>
        <family val="2"/>
      </rPr>
      <t>visits</t>
    </r>
    <r>
      <rPr>
        <sz val="11"/>
        <rFont val="Arial"/>
        <family val="2"/>
      </rPr>
      <t xml:space="preserve"> (should include travel expenses to/ fro site, intermediary stay) for supervision of erection &amp; commissining  for crane, load &amp; overload and testing at site for 2 nos. 265/25T Double Girder Cranes for the total scope defined as per BHEL NIT &amp; tender technical specification, amendment &amp; agreements till placement of order.</t>
    </r>
  </si>
  <si>
    <r>
      <t xml:space="preserve">Total lump sum prices for </t>
    </r>
    <r>
      <rPr>
        <b/>
        <sz val="11"/>
        <rFont val="Arial"/>
        <family val="2"/>
      </rPr>
      <t>visits</t>
    </r>
    <r>
      <rPr>
        <sz val="11"/>
        <rFont val="Arial"/>
        <family val="2"/>
      </rPr>
      <t xml:space="preserve"> (should include travel expenses to/ fro site, intermediary stay) for healthiness check services for 2 nos. 265/25T Double Girder Cranes for the total scope defined as per BHEL NIT &amp; tender technical specification, amendment &amp; agreements till placement of order.</t>
    </r>
  </si>
  <si>
    <r>
      <t xml:space="preserve">Total lump sum prices for </t>
    </r>
    <r>
      <rPr>
        <b/>
        <sz val="11"/>
        <rFont val="Arial"/>
        <family val="2"/>
      </rPr>
      <t>Healthiness check services</t>
    </r>
    <r>
      <rPr>
        <sz val="11"/>
        <rFont val="Arial"/>
        <family val="2"/>
      </rPr>
      <t xml:space="preserve"> (in days)</t>
    </r>
    <r>
      <rPr>
        <b/>
        <sz val="11"/>
        <rFont val="Arial"/>
        <family val="2"/>
      </rPr>
      <t xml:space="preserve"> </t>
    </r>
    <r>
      <rPr>
        <sz val="11"/>
        <rFont val="Arial"/>
        <family val="2"/>
      </rPr>
      <t>for 2 nos. 265/25T Double Girder Cranes</t>
    </r>
    <r>
      <rPr>
        <b/>
        <sz val="11"/>
        <rFont val="Arial"/>
        <family val="2"/>
      </rPr>
      <t xml:space="preserve">  </t>
    </r>
    <r>
      <rPr>
        <sz val="11"/>
        <rFont val="Arial"/>
        <family val="2"/>
      </rPr>
      <t>for the total scope defined as per BHEL NIT &amp; tender technical specification, amendment &amp; agreements till placement of order.</t>
    </r>
  </si>
  <si>
    <t>ANNEXURE III: PRICE BREAKUP FOR HEALTHINESS CHECK  SERVICES</t>
  </si>
  <si>
    <t xml:space="preserve">NAME OF PROJECT: 2x800MW LARA TPP STAGE-II
</t>
  </si>
  <si>
    <t>TECHNICAL SPECIFICATION: PE-TS-508-501-A501</t>
  </si>
  <si>
    <t xml:space="preserve">S. NO. </t>
  </si>
  <si>
    <t>ITEM DESCRIPTION</t>
  </si>
  <si>
    <t>QUANTITY</t>
  </si>
  <si>
    <r>
      <rPr>
        <b/>
        <sz val="10"/>
        <color indexed="8"/>
        <rFont val="Calibri"/>
        <family val="2"/>
      </rPr>
      <t xml:space="preserve">Mechanical: Main TG Hall </t>
    </r>
    <r>
      <rPr>
        <sz val="10"/>
        <rFont val="Calibri"/>
        <family val="2"/>
      </rPr>
      <t xml:space="preserve"> </t>
    </r>
  </si>
  <si>
    <t xml:space="preserve"> </t>
  </si>
  <si>
    <r>
      <t xml:space="preserve"> </t>
    </r>
    <r>
      <rPr>
        <sz val="10"/>
        <color indexed="8"/>
        <rFont val="Calibri"/>
        <family val="2"/>
      </rPr>
      <t xml:space="preserve">(a) </t>
    </r>
    <r>
      <rPr>
        <sz val="10"/>
        <rFont val="Calibri"/>
        <family val="2"/>
      </rPr>
      <t xml:space="preserve"> </t>
    </r>
  </si>
  <si>
    <r>
      <rPr>
        <sz val="10"/>
        <color indexed="8"/>
        <rFont val="Calibri"/>
        <family val="2"/>
      </rPr>
      <t xml:space="preserve">Bearings for long travel wheels </t>
    </r>
    <r>
      <rPr>
        <sz val="10"/>
        <rFont val="Calibri"/>
        <family val="2"/>
      </rPr>
      <t xml:space="preserve"> </t>
    </r>
  </si>
  <si>
    <r>
      <rPr>
        <sz val="10"/>
        <color indexed="8"/>
        <rFont val="Calibri"/>
        <family val="2"/>
      </rPr>
      <t xml:space="preserve">1 Set (Requirement for one Crane) </t>
    </r>
    <r>
      <rPr>
        <sz val="10"/>
        <rFont val="Calibri"/>
        <family val="2"/>
      </rPr>
      <t xml:space="preserve"> </t>
    </r>
  </si>
  <si>
    <r>
      <t xml:space="preserve"> </t>
    </r>
    <r>
      <rPr>
        <sz val="10"/>
        <color indexed="8"/>
        <rFont val="Calibri"/>
        <family val="2"/>
      </rPr>
      <t xml:space="preserve">(b) </t>
    </r>
    <r>
      <rPr>
        <sz val="10"/>
        <rFont val="Calibri"/>
        <family val="2"/>
      </rPr>
      <t xml:space="preserve"> </t>
    </r>
  </si>
  <si>
    <r>
      <rPr>
        <sz val="10"/>
        <color indexed="8"/>
        <rFont val="Calibri"/>
        <family val="2"/>
      </rPr>
      <t xml:space="preserve">Bearings for cross travel wheels </t>
    </r>
    <r>
      <rPr>
        <sz val="10"/>
        <rFont val="Calibri"/>
        <family val="2"/>
      </rPr>
      <t xml:space="preserve"> </t>
    </r>
  </si>
  <si>
    <r>
      <t xml:space="preserve"> </t>
    </r>
    <r>
      <rPr>
        <sz val="10"/>
        <color indexed="8"/>
        <rFont val="Calibri"/>
        <family val="2"/>
      </rPr>
      <t xml:space="preserve">(c) </t>
    </r>
    <r>
      <rPr>
        <sz val="10"/>
        <rFont val="Calibri"/>
        <family val="2"/>
      </rPr>
      <t xml:space="preserve"> </t>
    </r>
  </si>
  <si>
    <r>
      <rPr>
        <sz val="10"/>
        <color indexed="8"/>
        <rFont val="Calibri"/>
        <family val="2"/>
      </rPr>
      <t xml:space="preserve">Bearings for Gear Boxes for each type of Hoist &amp; travel (Main and aux hoist , LT and CT travel)) </t>
    </r>
    <r>
      <rPr>
        <sz val="10"/>
        <rFont val="Calibri"/>
        <family val="2"/>
      </rPr>
      <t xml:space="preserve"> </t>
    </r>
  </si>
  <si>
    <r>
      <t xml:space="preserve"> </t>
    </r>
    <r>
      <rPr>
        <sz val="10"/>
        <color indexed="8"/>
        <rFont val="Calibri"/>
        <family val="2"/>
      </rPr>
      <t xml:space="preserve">(d) </t>
    </r>
    <r>
      <rPr>
        <sz val="10"/>
        <rFont val="Calibri"/>
        <family val="2"/>
      </rPr>
      <t xml:space="preserve"> </t>
    </r>
  </si>
  <si>
    <r>
      <rPr>
        <sz val="10"/>
        <color indexed="8"/>
        <rFont val="Calibri"/>
        <family val="2"/>
      </rPr>
      <t xml:space="preserve">Brake Liner for all the brakes (main and aux hoist, LT and CT travel)) </t>
    </r>
    <r>
      <rPr>
        <sz val="10"/>
        <rFont val="Calibri"/>
        <family val="2"/>
      </rPr>
      <t xml:space="preserve"> </t>
    </r>
  </si>
  <si>
    <r>
      <rPr>
        <sz val="10"/>
        <color indexed="8"/>
        <rFont val="Calibri"/>
        <family val="2"/>
      </rPr>
      <t xml:space="preserve">2 Sets (Requirement for two Crane) </t>
    </r>
    <r>
      <rPr>
        <sz val="10"/>
        <rFont val="Calibri"/>
        <family val="2"/>
      </rPr>
      <t xml:space="preserve"> </t>
    </r>
  </si>
  <si>
    <r>
      <t xml:space="preserve"> </t>
    </r>
    <r>
      <rPr>
        <sz val="10"/>
        <color indexed="8"/>
        <rFont val="Calibri"/>
        <family val="2"/>
      </rPr>
      <t xml:space="preserve">(e) </t>
    </r>
    <r>
      <rPr>
        <sz val="10"/>
        <rFont val="Calibri"/>
        <family val="2"/>
      </rPr>
      <t xml:space="preserve"> </t>
    </r>
  </si>
  <si>
    <r>
      <rPr>
        <sz val="10"/>
        <color indexed="8"/>
        <rFont val="Calibri"/>
        <family val="2"/>
      </rPr>
      <t xml:space="preserve">Hydraulic thruster for all Brakes (Main and aux hoist, CT and LT travel) </t>
    </r>
    <r>
      <rPr>
        <sz val="10"/>
        <rFont val="Calibri"/>
        <family val="2"/>
      </rPr>
      <t xml:space="preserve"> </t>
    </r>
  </si>
  <si>
    <r>
      <t xml:space="preserve"> </t>
    </r>
    <r>
      <rPr>
        <sz val="10"/>
        <color indexed="8"/>
        <rFont val="Calibri"/>
        <family val="2"/>
      </rPr>
      <t xml:space="preserve">(f) </t>
    </r>
    <r>
      <rPr>
        <sz val="10"/>
        <rFont val="Calibri"/>
        <family val="2"/>
      </rPr>
      <t xml:space="preserve"> </t>
    </r>
  </si>
  <si>
    <r>
      <rPr>
        <sz val="10"/>
        <color indexed="8"/>
        <rFont val="Calibri"/>
        <family val="2"/>
      </rPr>
      <t xml:space="preserve">Oil Seals (both main and aux hoist, CT and LT) </t>
    </r>
    <r>
      <rPr>
        <sz val="10"/>
        <rFont val="Calibri"/>
        <family val="2"/>
      </rPr>
      <t xml:space="preserve"> </t>
    </r>
  </si>
  <si>
    <r>
      <t xml:space="preserve"> </t>
    </r>
    <r>
      <rPr>
        <sz val="10"/>
        <color indexed="8"/>
        <rFont val="Calibri"/>
        <family val="2"/>
      </rPr>
      <t xml:space="preserve">(g) </t>
    </r>
    <r>
      <rPr>
        <sz val="10"/>
        <rFont val="Calibri"/>
        <family val="2"/>
      </rPr>
      <t xml:space="preserve"> </t>
    </r>
  </si>
  <si>
    <r>
      <rPr>
        <sz val="10"/>
        <color indexed="8"/>
        <rFont val="Calibri"/>
        <family val="2"/>
      </rPr>
      <t xml:space="preserve">Brake springs for all brakes (both main and aux hoist, LT and CT travel) </t>
    </r>
    <r>
      <rPr>
        <sz val="10"/>
        <rFont val="Calibri"/>
        <family val="2"/>
      </rPr>
      <t xml:space="preserve"> </t>
    </r>
  </si>
  <si>
    <r>
      <t xml:space="preserve"> </t>
    </r>
    <r>
      <rPr>
        <sz val="10"/>
        <color indexed="8"/>
        <rFont val="Calibri"/>
        <family val="2"/>
      </rPr>
      <t xml:space="preserve">(h) </t>
    </r>
    <r>
      <rPr>
        <sz val="10"/>
        <rFont val="Calibri"/>
        <family val="2"/>
      </rPr>
      <t xml:space="preserve"> </t>
    </r>
  </si>
  <si>
    <r>
      <rPr>
        <sz val="10"/>
        <color indexed="8"/>
        <rFont val="Calibri"/>
        <family val="2"/>
      </rPr>
      <t xml:space="preserve">Wire Rope for Aux. Hook </t>
    </r>
    <r>
      <rPr>
        <sz val="10"/>
        <rFont val="Calibri"/>
        <family val="2"/>
      </rPr>
      <t xml:space="preserve"> </t>
    </r>
  </si>
  <si>
    <r>
      <rPr>
        <sz val="10"/>
        <color indexed="8"/>
        <rFont val="Calibri"/>
        <family val="2"/>
      </rPr>
      <t xml:space="preserve">1 No </t>
    </r>
    <r>
      <rPr>
        <sz val="10"/>
        <rFont val="Calibri"/>
        <family val="2"/>
      </rPr>
      <t xml:space="preserve"> </t>
    </r>
  </si>
  <si>
    <r>
      <t xml:space="preserve"> </t>
    </r>
    <r>
      <rPr>
        <sz val="10"/>
        <color indexed="8"/>
        <rFont val="Calibri"/>
        <family val="2"/>
      </rPr>
      <t xml:space="preserve">(i) </t>
    </r>
    <r>
      <rPr>
        <sz val="10"/>
        <rFont val="Calibri"/>
        <family val="2"/>
      </rPr>
      <t xml:space="preserve"> </t>
    </r>
  </si>
  <si>
    <r>
      <rPr>
        <sz val="10"/>
        <color indexed="8"/>
        <rFont val="Calibri"/>
        <family val="2"/>
      </rPr>
      <t xml:space="preserve">Wire Rope for Main Hook </t>
    </r>
    <r>
      <rPr>
        <sz val="10"/>
        <rFont val="Calibri"/>
        <family val="2"/>
      </rPr>
      <t xml:space="preserve"> </t>
    </r>
  </si>
  <si>
    <r>
      <rPr>
        <b/>
        <sz val="10"/>
        <color indexed="8"/>
        <rFont val="Calibri"/>
        <family val="2"/>
      </rPr>
      <t xml:space="preserve">Electrical: </t>
    </r>
    <r>
      <rPr>
        <sz val="10"/>
        <rFont val="Calibri"/>
        <family val="2"/>
      </rPr>
      <t xml:space="preserve"> </t>
    </r>
  </si>
  <si>
    <r>
      <t xml:space="preserve"> </t>
    </r>
    <r>
      <rPr>
        <sz val="10"/>
        <color indexed="8"/>
        <rFont val="Calibri"/>
        <family val="2"/>
      </rPr>
      <t xml:space="preserve">i) </t>
    </r>
    <r>
      <rPr>
        <sz val="10"/>
        <rFont val="Calibri"/>
        <family val="2"/>
      </rPr>
      <t xml:space="preserve"> </t>
    </r>
  </si>
  <si>
    <r>
      <rPr>
        <sz val="10"/>
        <color indexed="8"/>
        <rFont val="Calibri"/>
        <family val="2"/>
      </rPr>
      <t xml:space="preserve">Solenoid Coils for Brakes </t>
    </r>
    <r>
      <rPr>
        <sz val="10"/>
        <rFont val="Calibri"/>
        <family val="2"/>
      </rPr>
      <t xml:space="preserve"> </t>
    </r>
  </si>
  <si>
    <r>
      <rPr>
        <sz val="10"/>
        <color indexed="8"/>
        <rFont val="Calibri"/>
        <family val="2"/>
      </rPr>
      <t xml:space="preserve">2 sets </t>
    </r>
    <r>
      <rPr>
        <sz val="10"/>
        <rFont val="Calibri"/>
        <family val="2"/>
      </rPr>
      <t xml:space="preserve"> </t>
    </r>
  </si>
  <si>
    <r>
      <t xml:space="preserve"> </t>
    </r>
    <r>
      <rPr>
        <sz val="10"/>
        <color indexed="8"/>
        <rFont val="Calibri"/>
        <family val="2"/>
      </rPr>
      <t xml:space="preserve">ii) </t>
    </r>
    <r>
      <rPr>
        <sz val="10"/>
        <rFont val="Calibri"/>
        <family val="2"/>
      </rPr>
      <t xml:space="preserve"> </t>
    </r>
  </si>
  <si>
    <r>
      <rPr>
        <sz val="10"/>
        <color indexed="8"/>
        <rFont val="Calibri"/>
        <family val="2"/>
      </rPr>
      <t xml:space="preserve">MCBs/MCCBS/Fuse links for the whole crane </t>
    </r>
    <r>
      <rPr>
        <sz val="10"/>
        <rFont val="Calibri"/>
        <family val="2"/>
      </rPr>
      <t xml:space="preserve"> </t>
    </r>
  </si>
  <si>
    <r>
      <rPr>
        <sz val="10"/>
        <color indexed="8"/>
        <rFont val="Calibri"/>
        <family val="2"/>
      </rPr>
      <t xml:space="preserve">1 set </t>
    </r>
    <r>
      <rPr>
        <sz val="10"/>
        <rFont val="Calibri"/>
        <family val="2"/>
      </rPr>
      <t xml:space="preserve"> </t>
    </r>
  </si>
  <si>
    <r>
      <t xml:space="preserve"> </t>
    </r>
    <r>
      <rPr>
        <sz val="10"/>
        <color indexed="8"/>
        <rFont val="Calibri"/>
        <family val="2"/>
      </rPr>
      <t xml:space="preserve">iii) </t>
    </r>
    <r>
      <rPr>
        <sz val="10"/>
        <rFont val="Calibri"/>
        <family val="2"/>
      </rPr>
      <t xml:space="preserve"> </t>
    </r>
  </si>
  <si>
    <r>
      <rPr>
        <sz val="10"/>
        <color indexed="8"/>
        <rFont val="Calibri"/>
        <family val="2"/>
      </rPr>
      <t xml:space="preserve">Contactors and overload Relays for Motors of the EOT </t>
    </r>
    <r>
      <rPr>
        <sz val="10"/>
        <rFont val="Calibri"/>
        <family val="2"/>
      </rPr>
      <t xml:space="preserve"> </t>
    </r>
  </si>
  <si>
    <r>
      <rPr>
        <sz val="10"/>
        <color indexed="8"/>
        <rFont val="Calibri"/>
        <family val="2"/>
      </rPr>
      <t xml:space="preserve">1 set of each type, size &amp; rating </t>
    </r>
    <r>
      <rPr>
        <sz val="10"/>
        <rFont val="Calibri"/>
        <family val="2"/>
      </rPr>
      <t xml:space="preserve"> </t>
    </r>
  </si>
  <si>
    <r>
      <t xml:space="preserve"> </t>
    </r>
    <r>
      <rPr>
        <sz val="10"/>
        <color indexed="8"/>
        <rFont val="Calibri"/>
        <family val="2"/>
      </rPr>
      <t xml:space="preserve">iv) </t>
    </r>
    <r>
      <rPr>
        <sz val="10"/>
        <rFont val="Calibri"/>
        <family val="2"/>
      </rPr>
      <t xml:space="preserve"> </t>
    </r>
  </si>
  <si>
    <r>
      <rPr>
        <sz val="10"/>
        <color indexed="8"/>
        <rFont val="Calibri"/>
        <family val="2"/>
      </rPr>
      <t>Timers of each type, size &amp; rating</t>
    </r>
    <r>
      <rPr>
        <sz val="10"/>
        <rFont val="Calibri"/>
        <family val="2"/>
      </rPr>
      <t xml:space="preserve"> </t>
    </r>
  </si>
  <si>
    <r>
      <t xml:space="preserve"> </t>
    </r>
    <r>
      <rPr>
        <sz val="10"/>
        <color indexed="8"/>
        <rFont val="Calibri"/>
        <family val="2"/>
      </rPr>
      <t xml:space="preserve">v) </t>
    </r>
    <r>
      <rPr>
        <sz val="10"/>
        <rFont val="Calibri"/>
        <family val="2"/>
      </rPr>
      <t xml:space="preserve"> </t>
    </r>
  </si>
  <si>
    <r>
      <rPr>
        <sz val="10"/>
        <color indexed="8"/>
        <rFont val="Calibri"/>
        <family val="2"/>
      </rPr>
      <t xml:space="preserve">Limit Switches for </t>
    </r>
    <r>
      <rPr>
        <sz val="10"/>
        <rFont val="Calibri"/>
        <family val="2"/>
      </rPr>
      <t xml:space="preserve"> </t>
    </r>
  </si>
  <si>
    <r>
      <t xml:space="preserve"> </t>
    </r>
    <r>
      <rPr>
        <sz val="10"/>
        <color indexed="8"/>
        <rFont val="Calibri"/>
        <family val="2"/>
      </rPr>
      <t xml:space="preserve">a </t>
    </r>
    <r>
      <rPr>
        <sz val="10"/>
        <rFont val="Calibri"/>
        <family val="2"/>
      </rPr>
      <t xml:space="preserve"> </t>
    </r>
  </si>
  <si>
    <r>
      <rPr>
        <sz val="10"/>
        <color indexed="8"/>
        <rFont val="Calibri"/>
        <family val="2"/>
      </rPr>
      <t xml:space="preserve">Main Hoist </t>
    </r>
    <r>
      <rPr>
        <sz val="10"/>
        <rFont val="Calibri"/>
        <family val="2"/>
      </rPr>
      <t xml:space="preserve"> </t>
    </r>
  </si>
  <si>
    <r>
      <t xml:space="preserve"> </t>
    </r>
    <r>
      <rPr>
        <sz val="10"/>
        <color indexed="8"/>
        <rFont val="Calibri"/>
        <family val="2"/>
      </rPr>
      <t xml:space="preserve">b </t>
    </r>
    <r>
      <rPr>
        <sz val="10"/>
        <rFont val="Calibri"/>
        <family val="2"/>
      </rPr>
      <t xml:space="preserve"> </t>
    </r>
  </si>
  <si>
    <r>
      <rPr>
        <sz val="10"/>
        <color indexed="8"/>
        <rFont val="Calibri"/>
        <family val="2"/>
      </rPr>
      <t xml:space="preserve">Aux. Hoist </t>
    </r>
    <r>
      <rPr>
        <sz val="10"/>
        <rFont val="Calibri"/>
        <family val="2"/>
      </rPr>
      <t xml:space="preserve"> </t>
    </r>
  </si>
  <si>
    <r>
      <t xml:space="preserve"> </t>
    </r>
    <r>
      <rPr>
        <sz val="10"/>
        <color indexed="8"/>
        <rFont val="Calibri"/>
        <family val="2"/>
      </rPr>
      <t xml:space="preserve">c </t>
    </r>
    <r>
      <rPr>
        <sz val="10"/>
        <rFont val="Calibri"/>
        <family val="2"/>
      </rPr>
      <t xml:space="preserve"> </t>
    </r>
  </si>
  <si>
    <r>
      <rPr>
        <sz val="10"/>
        <color indexed="8"/>
        <rFont val="Calibri"/>
        <family val="2"/>
      </rPr>
      <t xml:space="preserve">Cross Travel </t>
    </r>
    <r>
      <rPr>
        <sz val="10"/>
        <rFont val="Calibri"/>
        <family val="2"/>
      </rPr>
      <t xml:space="preserve"> </t>
    </r>
  </si>
  <si>
    <r>
      <t xml:space="preserve"> </t>
    </r>
    <r>
      <rPr>
        <sz val="10"/>
        <color indexed="8"/>
        <rFont val="Calibri"/>
        <family val="2"/>
      </rPr>
      <t xml:space="preserve">d </t>
    </r>
    <r>
      <rPr>
        <sz val="10"/>
        <rFont val="Calibri"/>
        <family val="2"/>
      </rPr>
      <t xml:space="preserve"> </t>
    </r>
  </si>
  <si>
    <r>
      <rPr>
        <sz val="10"/>
        <color indexed="8"/>
        <rFont val="Calibri"/>
        <family val="2"/>
      </rPr>
      <t xml:space="preserve">Long Travel </t>
    </r>
    <r>
      <rPr>
        <sz val="10"/>
        <rFont val="Calibri"/>
        <family val="2"/>
      </rPr>
      <t xml:space="preserve"> </t>
    </r>
  </si>
  <si>
    <r>
      <t xml:space="preserve"> </t>
    </r>
    <r>
      <rPr>
        <sz val="10"/>
        <color indexed="8"/>
        <rFont val="Calibri"/>
        <family val="2"/>
      </rPr>
      <t xml:space="preserve">vi) </t>
    </r>
    <r>
      <rPr>
        <sz val="10"/>
        <rFont val="Calibri"/>
        <family val="2"/>
      </rPr>
      <t xml:space="preserve"> </t>
    </r>
  </si>
  <si>
    <r>
      <rPr>
        <sz val="10"/>
        <color indexed="8"/>
        <rFont val="Calibri"/>
        <family val="2"/>
      </rPr>
      <t xml:space="preserve">Master Controller for Aux. Hoist </t>
    </r>
    <r>
      <rPr>
        <sz val="10"/>
        <rFont val="Calibri"/>
        <family val="2"/>
      </rPr>
      <t xml:space="preserve"> </t>
    </r>
  </si>
  <si>
    <r>
      <rPr>
        <sz val="10"/>
        <color indexed="8"/>
        <rFont val="Calibri"/>
        <family val="2"/>
      </rPr>
      <t xml:space="preserve">1 set each </t>
    </r>
    <r>
      <rPr>
        <sz val="10"/>
        <rFont val="Calibri"/>
        <family val="2"/>
      </rPr>
      <t xml:space="preserve"> </t>
    </r>
  </si>
  <si>
    <r>
      <t xml:space="preserve"> </t>
    </r>
    <r>
      <rPr>
        <sz val="10"/>
        <color indexed="8"/>
        <rFont val="Calibri"/>
        <family val="2"/>
      </rPr>
      <t xml:space="preserve">vii) </t>
    </r>
    <r>
      <rPr>
        <sz val="10"/>
        <rFont val="Calibri"/>
        <family val="2"/>
      </rPr>
      <t xml:space="preserve"> </t>
    </r>
  </si>
  <si>
    <r>
      <rPr>
        <sz val="10"/>
        <color indexed="8"/>
        <rFont val="Calibri"/>
        <family val="2"/>
      </rPr>
      <t xml:space="preserve">Drive for MH, AH, CT&amp;LT </t>
    </r>
    <r>
      <rPr>
        <sz val="10"/>
        <rFont val="Calibri"/>
        <family val="2"/>
      </rPr>
      <t xml:space="preserve"> </t>
    </r>
  </si>
  <si>
    <r>
      <rPr>
        <sz val="10"/>
        <color indexed="8"/>
        <rFont val="Calibri"/>
        <family val="2"/>
      </rPr>
      <t xml:space="preserve">1 no. of each type&amp; rating </t>
    </r>
    <r>
      <rPr>
        <sz val="10"/>
        <rFont val="Calibri"/>
        <family val="2"/>
      </rPr>
      <t xml:space="preserve"> </t>
    </r>
  </si>
  <si>
    <t>TOTAL</t>
  </si>
  <si>
    <t>1                              2</t>
  </si>
  <si>
    <t>NAME OF PACKAGE: 265/25T DOUBLE GIRDER EOT CRANES FOR TG HALL</t>
  </si>
  <si>
    <t xml:space="preserve">MAJOR BREAK-UP OF PRICES GIVEN IN A.0 </t>
  </si>
  <si>
    <r>
      <t xml:space="preserve">Any variation in quantity of items during detail engineering shall be adjusted based on prices quoted above against each item.                                                                         
</t>
    </r>
    <r>
      <rPr>
        <sz val="12"/>
        <rFont val="Calibri"/>
        <family val="2"/>
      </rPr>
      <t>For other notes, please refer General Technical Requirements of Technical specification.</t>
    </r>
  </si>
  <si>
    <t>GRAND TOTAL (1.1 to 1.9)</t>
  </si>
  <si>
    <t xml:space="preserve">ANNEXURE-IV
PRICE BREAKUP FOR MANDATORY SPARES </t>
  </si>
  <si>
    <t>PRICE FORMAT</t>
  </si>
  <si>
    <r>
      <t xml:space="preserve">Total lump sum firm price for  </t>
    </r>
    <r>
      <rPr>
        <b/>
        <sz val="11"/>
        <rFont val="Arial"/>
        <family val="2"/>
      </rPr>
      <t>SUPPLY PART, SERVICE PART (SUPERVISION), HEALTHINESS CHECK SERVICES &amp; MANDATORY</t>
    </r>
    <r>
      <rPr>
        <sz val="11"/>
        <rFont val="Arial"/>
        <family val="2"/>
      </rPr>
      <t xml:space="preserve"> </t>
    </r>
    <r>
      <rPr>
        <b/>
        <sz val="11"/>
        <rFont val="Arial"/>
        <family val="2"/>
      </rPr>
      <t>SPARES</t>
    </r>
    <r>
      <rPr>
        <sz val="11"/>
        <rFont val="Arial"/>
        <family val="2"/>
      </rPr>
      <t xml:space="preserve"> comprising of design (i.e. preparation and submission of drawing /documents including “As Built” drawings and O&amp;M manuals), engineering, manufacture, fabrication, assembly, inspection / testing at vendor's &amp; sub-vendor’s works, painting, maintenance tools &amp; tackles, fill of lubricants &amp; consumables along with all accessories and spares for erection, start up and commissioning, forwarding, proper packing, shipment and delivery at site, supervision of erection and commissioning of crane, supervision of load &amp; overload testing at site, and healthiness check service of crane for the total scope for EOT cranes defined as per BHEL NIT &amp; tender technical specification, amendment &amp; agreements till placement of order.</t>
    </r>
  </si>
  <si>
    <t>Supply</t>
  </si>
  <si>
    <t>Service</t>
  </si>
  <si>
    <t xml:space="preserve">Taxes </t>
  </si>
  <si>
    <t>Total Ex-Works
(excluding GST)
(INR)</t>
  </si>
  <si>
    <t>Freight in %</t>
  </si>
  <si>
    <t>Total Freight</t>
  </si>
  <si>
    <t>Unit Price
(INR)</t>
  </si>
  <si>
    <t>Total Price
(INR)</t>
  </si>
  <si>
    <t>GST type</t>
  </si>
  <si>
    <t>GST rate in %</t>
  </si>
  <si>
    <t>GST amount in Rs.</t>
  </si>
  <si>
    <t>Total Price  Including Freight &amp; GST (INR)</t>
  </si>
  <si>
    <t>NA</t>
  </si>
  <si>
    <t>UNIT EX-WORKS PRICE</t>
  </si>
  <si>
    <t>TOTAL EX-WORKS PRICE</t>
  </si>
  <si>
    <t xml:space="preserve">Note: 
1) Bidder to note that there shall be no implication with reference to change of Lift upto (+/-) 500 mm as indicated in CCD.
2) Any variation in baylength will be adjusted based on unit rates arrived from 1.2,1.3 and 1.4 above.
</t>
  </si>
  <si>
    <t xml:space="preserve">Note: 
1. No. of days at site defined at S.N. 2.2 above shall be calculated on the basis of presence at site (travel time is excluded).
2. No. of Visits and days for supervision of E &amp; C, Load testing, may vary depending on site requirement. Any variation in no. of visits &amp; no. of days shall be exercised based on unit rate arrived from S.N. 2.1 &amp; 2.2 above respectively. 
</t>
  </si>
  <si>
    <t>Note: 
1. No. of days at site defined at S.N. 2.2 above shall be calculated on the basis of presence at site (travel time is excluded).
2. No. of Visits and days for healthiness check service may vary pending on site requirement. Any variation in no. of visits &amp; no. of days shall be exercised based on unit rate arrived from S.N. 2.1 &amp; 2.2 above respectively.</t>
  </si>
  <si>
    <t>Total Ex-Works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</si>
</sst>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_(* #,##0.00_);_(* \(#,##0.00\);_(* &quot;-&quot;??_);_(@_)"/>
    <numFmt numFmtId="165" formatCode="0.0"/>
    <numFmt numFmtId="166" formatCode="_(* #,##0_);_(* \(#,##0\);_(* &quot;-&quot;??_);_(@_)"/>
    <numFmt numFmtId="167" formatCode="_ [$₹-4009]\ * #,##0.00_ ;_ [$₹-4009]\ * \-#,##0.00_ ;_ [$₹-4009]\ * &quot;-&quot;??_ ;_ @_ "/>
  </numFmts>
  <fonts count="24" x14ac:knownFonts="1">
    <font>
      <sz val="11"/>
      <color theme="1"/>
      <name val="Calibri"/>
      <family val="2"/>
      <scheme val="minor"/>
    </font>
    <font>
      <b/>
      <sz val="14"/>
      <name val="Arial"/>
      <family val="2"/>
    </font>
    <font>
      <sz val="10"/>
      <name val="Arial"/>
      <family val="2"/>
    </font>
    <font>
      <b/>
      <sz val="12"/>
      <name val="Arial"/>
      <family val="2"/>
    </font>
    <font>
      <sz val="14"/>
      <name val="Arial"/>
      <family val="2"/>
    </font>
    <font>
      <b/>
      <sz val="11"/>
      <name val="Calibri"/>
      <family val="2"/>
    </font>
    <font>
      <sz val="11"/>
      <name val="Calibri"/>
      <family val="2"/>
    </font>
    <font>
      <sz val="12"/>
      <name val="Arial"/>
      <family val="2"/>
    </font>
    <font>
      <sz val="11"/>
      <name val="Arial"/>
      <family val="2"/>
    </font>
    <font>
      <b/>
      <sz val="11"/>
      <name val="Arial"/>
      <family val="2"/>
    </font>
    <font>
      <sz val="10"/>
      <name val="Book Antiqua"/>
      <family val="1"/>
    </font>
    <font>
      <sz val="12"/>
      <name val="Calibri"/>
      <family val="2"/>
    </font>
    <font>
      <b/>
      <sz val="12"/>
      <name val="Calibri"/>
      <family val="2"/>
      <scheme val="minor"/>
    </font>
    <font>
      <sz val="12"/>
      <name val="Calibri"/>
      <family val="2"/>
      <scheme val="minor"/>
    </font>
    <font>
      <sz val="10"/>
      <name val="Calibri"/>
      <family val="2"/>
      <scheme val="minor"/>
    </font>
    <font>
      <b/>
      <sz val="10"/>
      <color indexed="8"/>
      <name val="Calibri"/>
      <family val="2"/>
    </font>
    <font>
      <sz val="10"/>
      <name val="Calibri"/>
      <family val="2"/>
    </font>
    <font>
      <sz val="10"/>
      <color indexed="8"/>
      <name val="Calibri"/>
      <family val="2"/>
    </font>
    <font>
      <sz val="11"/>
      <color theme="1"/>
      <name val="Calibri"/>
      <family val="2"/>
      <scheme val="minor"/>
    </font>
    <font>
      <b/>
      <sz val="12"/>
      <name val="Calibri"/>
      <family val="2"/>
    </font>
    <font>
      <sz val="10"/>
      <color theme="1"/>
      <name val="Arial"/>
      <family val="2"/>
    </font>
    <font>
      <sz val="11"/>
      <color theme="1"/>
      <name val="Arial"/>
      <family val="2"/>
    </font>
    <font>
      <b/>
      <sz val="11"/>
      <color theme="1"/>
      <name val="Arial"/>
      <family val="2"/>
    </font>
    <font>
      <b/>
      <sz val="11"/>
      <name val="Calibri"/>
      <family val="2"/>
      <scheme val="minor"/>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s>
  <cellStyleXfs count="5">
    <xf numFmtId="0" fontId="0" fillId="0" borderId="0"/>
    <xf numFmtId="0" fontId="2" fillId="0" borderId="0"/>
    <xf numFmtId="164" fontId="2" fillId="0" borderId="0" applyFont="0" applyFill="0" applyBorder="0" applyAlignment="0" applyProtection="0"/>
    <xf numFmtId="43" fontId="18" fillId="0" borderId="0" applyFont="0" applyFill="0" applyBorder="0" applyAlignment="0" applyProtection="0"/>
    <xf numFmtId="9" fontId="18" fillId="0" borderId="0" applyFont="0" applyFill="0" applyBorder="0" applyAlignment="0" applyProtection="0"/>
  </cellStyleXfs>
  <cellXfs count="81">
    <xf numFmtId="0" fontId="0" fillId="0" borderId="0" xfId="0"/>
    <xf numFmtId="0" fontId="3" fillId="2" borderId="1" xfId="0" applyFont="1" applyFill="1" applyBorder="1" applyAlignment="1" applyProtection="1">
      <alignment vertical="top" wrapText="1"/>
    </xf>
    <xf numFmtId="0" fontId="3" fillId="2" borderId="1" xfId="0" applyFont="1" applyFill="1" applyBorder="1" applyAlignment="1" applyProtection="1">
      <alignment vertical="top" wrapText="1"/>
      <protection locked="0"/>
    </xf>
    <xf numFmtId="0" fontId="3" fillId="0" borderId="1" xfId="0" applyFont="1" applyBorder="1" applyAlignment="1" applyProtection="1">
      <alignment horizontal="left" vertical="top"/>
      <protection locked="0"/>
    </xf>
    <xf numFmtId="0" fontId="2" fillId="0" borderId="1" xfId="0" applyFont="1" applyBorder="1" applyProtection="1">
      <protection locked="0"/>
    </xf>
    <xf numFmtId="0" fontId="2" fillId="0" borderId="1" xfId="0" applyFont="1" applyBorder="1" applyAlignment="1" applyProtection="1">
      <alignment horizontal="center"/>
      <protection locked="0"/>
    </xf>
    <xf numFmtId="165" fontId="5" fillId="0" borderId="1" xfId="0" applyNumberFormat="1" applyFont="1" applyBorder="1" applyAlignment="1" applyProtection="1">
      <alignment horizontal="center" vertical="center" wrapText="1"/>
    </xf>
    <xf numFmtId="0" fontId="6" fillId="0" borderId="1" xfId="0" applyFont="1" applyBorder="1" applyAlignment="1" applyProtection="1">
      <alignment horizontal="center" vertical="center"/>
    </xf>
    <xf numFmtId="0" fontId="7" fillId="0" borderId="1" xfId="0" applyFont="1" applyBorder="1" applyProtection="1">
      <protection locked="0"/>
    </xf>
    <xf numFmtId="0" fontId="3" fillId="0" borderId="1" xfId="0" applyFont="1" applyBorder="1" applyAlignment="1" applyProtection="1">
      <alignment horizontal="center" vertical="center"/>
    </xf>
    <xf numFmtId="0" fontId="10" fillId="0" borderId="1" xfId="0" applyFont="1" applyBorder="1" applyAlignment="1">
      <alignment horizontal="center" vertical="center" wrapText="1"/>
    </xf>
    <xf numFmtId="0" fontId="6" fillId="0" borderId="1" xfId="0" applyFont="1" applyFill="1" applyBorder="1" applyAlignment="1" applyProtection="1">
      <alignment horizontal="center" vertical="center"/>
    </xf>
    <xf numFmtId="0" fontId="6" fillId="0" borderId="1" xfId="0" applyFont="1" applyBorder="1" applyAlignment="1" applyProtection="1">
      <alignment horizontal="center" vertical="top"/>
    </xf>
    <xf numFmtId="0" fontId="8" fillId="0" borderId="1" xfId="0" applyFont="1" applyBorder="1" applyAlignment="1">
      <alignment horizontal="center" vertical="top" wrapText="1"/>
    </xf>
    <xf numFmtId="1" fontId="6" fillId="3" borderId="1" xfId="0" applyNumberFormat="1" applyFont="1" applyFill="1" applyBorder="1" applyAlignment="1" applyProtection="1">
      <alignment horizontal="center" vertical="top" wrapText="1"/>
    </xf>
    <xf numFmtId="0" fontId="2" fillId="0" borderId="0" xfId="1" applyFont="1" applyProtection="1">
      <protection locked="0"/>
    </xf>
    <xf numFmtId="0" fontId="12" fillId="0" borderId="1" xfId="1" applyFont="1" applyFill="1" applyBorder="1" applyAlignment="1">
      <alignment horizontal="center" vertical="top" wrapText="1"/>
    </xf>
    <xf numFmtId="166" fontId="12" fillId="0" borderId="1" xfId="2" applyNumberFormat="1" applyFont="1" applyFill="1" applyBorder="1" applyAlignment="1">
      <alignment horizontal="left" vertical="top" wrapText="1"/>
    </xf>
    <xf numFmtId="0" fontId="2" fillId="0" borderId="0" xfId="1" applyFont="1"/>
    <xf numFmtId="0" fontId="14" fillId="0" borderId="1" xfId="1" applyNumberFormat="1" applyFont="1" applyFill="1" applyBorder="1" applyAlignment="1">
      <alignment horizontal="left" vertical="top" wrapText="1"/>
    </xf>
    <xf numFmtId="0" fontId="13" fillId="4" borderId="1" xfId="1" applyFont="1" applyFill="1" applyBorder="1" applyAlignment="1" applyProtection="1">
      <alignment vertical="center" wrapText="1"/>
    </xf>
    <xf numFmtId="0" fontId="14" fillId="0" borderId="1" xfId="1" applyNumberFormat="1" applyFont="1" applyFill="1" applyBorder="1" applyAlignment="1">
      <alignment horizontal="center" vertical="top" wrapText="1"/>
    </xf>
    <xf numFmtId="0" fontId="16" fillId="0" borderId="1" xfId="1" applyNumberFormat="1" applyFont="1" applyFill="1" applyBorder="1" applyAlignment="1">
      <alignment horizontal="left" vertical="top" wrapText="1"/>
    </xf>
    <xf numFmtId="0" fontId="2" fillId="0" borderId="0" xfId="1" applyFont="1" applyAlignment="1">
      <alignment vertical="top"/>
    </xf>
    <xf numFmtId="0" fontId="14" fillId="0" borderId="1" xfId="1" applyNumberFormat="1" applyFont="1" applyFill="1" applyBorder="1" applyAlignment="1">
      <alignment horizontal="right" vertical="top" wrapText="1"/>
    </xf>
    <xf numFmtId="0" fontId="13" fillId="0" borderId="1" xfId="1" applyFont="1" applyBorder="1" applyAlignment="1" applyProtection="1">
      <alignment horizontal="right" vertical="top" wrapText="1"/>
    </xf>
    <xf numFmtId="0" fontId="2" fillId="0" borderId="0" xfId="1" applyFont="1" applyAlignment="1">
      <alignment horizontal="right" vertical="center"/>
    </xf>
    <xf numFmtId="165" fontId="5" fillId="0" borderId="1" xfId="0" applyNumberFormat="1" applyFont="1" applyBorder="1" applyAlignment="1" applyProtection="1">
      <alignment horizontal="center" vertical="top" wrapText="1"/>
    </xf>
    <xf numFmtId="0" fontId="3" fillId="0" borderId="1" xfId="0" applyFont="1" applyBorder="1" applyAlignment="1" applyProtection="1">
      <alignment horizontal="center" vertical="center" wrapText="1"/>
    </xf>
    <xf numFmtId="0" fontId="5" fillId="0" borderId="1" xfId="0" applyFont="1" applyBorder="1" applyAlignment="1" applyProtection="1">
      <alignment horizontal="center" vertical="top" wrapText="1"/>
    </xf>
    <xf numFmtId="0" fontId="3" fillId="0" borderId="1" xfId="0" applyFont="1" applyBorder="1" applyAlignment="1" applyProtection="1">
      <alignment horizontal="center" vertical="center" wrapText="1"/>
    </xf>
    <xf numFmtId="0" fontId="3" fillId="2" borderId="1" xfId="0" applyFont="1" applyFill="1" applyBorder="1" applyAlignment="1" applyProtection="1">
      <alignment horizontal="left" vertical="top" wrapText="1"/>
    </xf>
    <xf numFmtId="0" fontId="3" fillId="0" borderId="1" xfId="0" applyFont="1" applyBorder="1" applyAlignment="1" applyProtection="1">
      <alignment horizontal="left" vertical="top" wrapText="1"/>
    </xf>
    <xf numFmtId="165" fontId="19" fillId="0" borderId="1" xfId="0" applyNumberFormat="1" applyFont="1" applyBorder="1" applyAlignment="1" applyProtection="1">
      <alignment horizontal="center" vertical="top" wrapText="1"/>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xf>
    <xf numFmtId="167" fontId="21" fillId="0" borderId="1" xfId="0" applyNumberFormat="1" applyFont="1" applyBorder="1" applyAlignment="1">
      <alignment vertical="center"/>
    </xf>
    <xf numFmtId="167" fontId="21" fillId="3" borderId="1" xfId="3" applyNumberFormat="1" applyFont="1" applyFill="1" applyBorder="1" applyAlignment="1">
      <alignment horizontal="center" vertical="center"/>
    </xf>
    <xf numFmtId="2" fontId="21" fillId="3" borderId="1" xfId="4" applyNumberFormat="1" applyFont="1" applyFill="1" applyBorder="1" applyAlignment="1">
      <alignment horizontal="center" vertical="center"/>
    </xf>
    <xf numFmtId="167" fontId="21" fillId="3" borderId="1" xfId="0" applyNumberFormat="1" applyFont="1" applyFill="1" applyBorder="1" applyAlignment="1">
      <alignment horizontal="center" vertical="center"/>
    </xf>
    <xf numFmtId="9" fontId="21" fillId="3" borderId="1" xfId="4" applyFont="1" applyFill="1" applyBorder="1" applyAlignment="1">
      <alignment horizontal="center" vertical="center"/>
    </xf>
    <xf numFmtId="0" fontId="2" fillId="0" borderId="0" xfId="0" applyFont="1" applyProtection="1">
      <protection locked="0"/>
    </xf>
    <xf numFmtId="167" fontId="7" fillId="0" borderId="1" xfId="0" applyNumberFormat="1" applyFont="1" applyBorder="1" applyAlignment="1" applyProtection="1">
      <alignment vertical="center"/>
      <protection locked="0"/>
    </xf>
    <xf numFmtId="0" fontId="0" fillId="0" borderId="0" xfId="0" applyAlignment="1">
      <alignment vertical="center"/>
    </xf>
    <xf numFmtId="0" fontId="3" fillId="2" borderId="1" xfId="0" applyFont="1" applyFill="1" applyBorder="1" applyAlignment="1" applyProtection="1">
      <alignment horizontal="left" vertical="top"/>
    </xf>
    <xf numFmtId="166" fontId="12" fillId="0" borderId="1" xfId="2" applyNumberFormat="1" applyFont="1" applyFill="1" applyBorder="1" applyAlignment="1">
      <alignment horizontal="center" vertical="top" wrapText="1"/>
    </xf>
    <xf numFmtId="0" fontId="3" fillId="2" borderId="1" xfId="0" applyFont="1" applyFill="1" applyBorder="1" applyAlignment="1" applyProtection="1">
      <alignment vertical="top"/>
      <protection locked="0"/>
    </xf>
    <xf numFmtId="0" fontId="6"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2" fontId="8" fillId="0" borderId="1" xfId="0" applyNumberFormat="1" applyFont="1" applyBorder="1" applyAlignment="1" applyProtection="1">
      <alignment horizontal="justify" vertical="top" wrapText="1"/>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left" vertical="top" wrapText="1"/>
    </xf>
    <xf numFmtId="0" fontId="4" fillId="2" borderId="1" xfId="0" applyFont="1" applyFill="1" applyBorder="1" applyAlignment="1" applyProtection="1">
      <alignment horizontal="center" vertical="top"/>
      <protection locked="0"/>
    </xf>
    <xf numFmtId="165" fontId="19" fillId="0" borderId="1" xfId="0" applyNumberFormat="1" applyFont="1" applyBorder="1" applyAlignment="1" applyProtection="1">
      <alignment horizontal="center" vertical="top" wrapText="1"/>
    </xf>
    <xf numFmtId="167" fontId="22" fillId="5" borderId="1" xfId="0" applyNumberFormat="1" applyFont="1" applyFill="1" applyBorder="1" applyAlignment="1">
      <alignment horizontal="center" vertical="center"/>
    </xf>
    <xf numFmtId="0" fontId="20" fillId="0" borderId="1" xfId="0" applyFont="1" applyFill="1" applyBorder="1" applyAlignment="1" applyProtection="1">
      <alignment horizontal="center"/>
      <protection locked="0"/>
    </xf>
    <xf numFmtId="0" fontId="3" fillId="0" borderId="1" xfId="0" applyFont="1" applyFill="1" applyBorder="1" applyAlignment="1" applyProtection="1">
      <alignment horizontal="center" vertical="center" wrapText="1"/>
      <protection locked="0"/>
    </xf>
    <xf numFmtId="0" fontId="21" fillId="5" borderId="1" xfId="0" applyFont="1" applyFill="1" applyBorder="1" applyAlignment="1">
      <alignment horizontal="center"/>
    </xf>
    <xf numFmtId="0" fontId="1"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left" vertical="top" wrapText="1"/>
    </xf>
    <xf numFmtId="0" fontId="3" fillId="0" borderId="1" xfId="0" applyFont="1" applyBorder="1" applyAlignment="1" applyProtection="1">
      <alignment horizontal="left" vertical="top"/>
      <protection locked="0"/>
    </xf>
    <xf numFmtId="0" fontId="3" fillId="0" borderId="1" xfId="0" applyFont="1" applyBorder="1" applyAlignment="1" applyProtection="1">
      <alignment horizontal="left" vertical="center" wrapText="1"/>
    </xf>
    <xf numFmtId="2" fontId="8" fillId="0" borderId="1" xfId="0" applyNumberFormat="1" applyFont="1" applyBorder="1" applyAlignment="1" applyProtection="1">
      <alignment horizontal="left" vertical="top" wrapText="1"/>
    </xf>
    <xf numFmtId="0" fontId="19" fillId="0" borderId="1" xfId="0" applyFont="1" applyBorder="1" applyAlignment="1" applyProtection="1">
      <alignment horizontal="center" vertical="center" wrapText="1"/>
    </xf>
    <xf numFmtId="2" fontId="8" fillId="0" borderId="1" xfId="0" applyNumberFormat="1" applyFont="1" applyFill="1" applyBorder="1" applyAlignment="1" applyProtection="1">
      <alignment horizontal="justify" vertical="top" wrapText="1"/>
    </xf>
    <xf numFmtId="0" fontId="5" fillId="0" borderId="1" xfId="0" applyFont="1" applyBorder="1" applyAlignment="1" applyProtection="1">
      <alignment horizontal="left" vertical="top" wrapText="1"/>
    </xf>
    <xf numFmtId="0" fontId="8" fillId="0" borderId="1" xfId="0" applyFont="1" applyBorder="1" applyAlignment="1" applyProtection="1">
      <alignment horizontal="left" vertical="top" wrapText="1"/>
    </xf>
    <xf numFmtId="0" fontId="3" fillId="2" borderId="1" xfId="0" applyFont="1" applyFill="1" applyBorder="1" applyAlignment="1" applyProtection="1">
      <alignment horizontal="left" vertical="top"/>
    </xf>
    <xf numFmtId="0" fontId="6" fillId="0" borderId="1" xfId="0" applyFont="1" applyBorder="1" applyAlignment="1" applyProtection="1">
      <alignment horizontal="left" vertical="top" wrapText="1"/>
    </xf>
    <xf numFmtId="0" fontId="9" fillId="0" borderId="1" xfId="0" applyFont="1" applyFill="1" applyBorder="1" applyAlignment="1">
      <alignment horizontal="left" vertical="top" wrapText="1"/>
    </xf>
    <xf numFmtId="0" fontId="9" fillId="0" borderId="5" xfId="1" applyFont="1" applyBorder="1" applyAlignment="1" applyProtection="1">
      <alignment horizontal="left" vertical="top" wrapText="1"/>
    </xf>
    <xf numFmtId="0" fontId="9" fillId="0" borderId="0" xfId="1" applyFont="1" applyBorder="1" applyAlignment="1" applyProtection="1">
      <alignment horizontal="left" vertical="top" wrapText="1"/>
    </xf>
    <xf numFmtId="0" fontId="8" fillId="0" borderId="1" xfId="0" applyFont="1" applyFill="1" applyBorder="1" applyAlignment="1">
      <alignment horizontal="left" vertical="top" wrapText="1"/>
    </xf>
    <xf numFmtId="0" fontId="3" fillId="2" borderId="1" xfId="1" applyFont="1" applyFill="1" applyBorder="1" applyAlignment="1" applyProtection="1">
      <alignment horizontal="center" vertical="center" wrapText="1"/>
      <protection locked="0"/>
    </xf>
    <xf numFmtId="0" fontId="13" fillId="0" borderId="1" xfId="1" applyFont="1" applyBorder="1" applyAlignment="1" applyProtection="1">
      <alignment horizontal="left" vertical="top" wrapText="1"/>
    </xf>
    <xf numFmtId="0" fontId="3" fillId="2" borderId="1" xfId="1" applyFont="1" applyFill="1" applyBorder="1" applyAlignment="1" applyProtection="1">
      <alignment horizontal="left" vertical="top" wrapText="1"/>
    </xf>
    <xf numFmtId="0" fontId="23" fillId="0" borderId="1" xfId="1" applyFont="1" applyBorder="1" applyAlignment="1">
      <alignment horizontal="center" vertical="center" wrapText="1"/>
    </xf>
    <xf numFmtId="0" fontId="12" fillId="0" borderId="1" xfId="1" applyFont="1" applyBorder="1" applyAlignment="1" applyProtection="1">
      <alignment horizontal="left" vertical="center" wrapText="1"/>
    </xf>
  </cellXfs>
  <cellStyles count="5">
    <cellStyle name="Comma" xfId="3" builtinId="3"/>
    <cellStyle name="Comma 2" xfId="2"/>
    <cellStyle name="Normal" xfId="0" builtinId="0"/>
    <cellStyle name="Normal 2" xfId="1"/>
    <cellStyle name="Percent" xfId="4" builtinId="5"/>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1</xdr:col>
      <xdr:colOff>2405380</xdr:colOff>
      <xdr:row>17</xdr:row>
      <xdr:rowOff>0</xdr:rowOff>
    </xdr:from>
    <xdr:ext cx="184731" cy="264560"/>
    <xdr:sp macro="" textlink="">
      <xdr:nvSpPr>
        <xdr:cNvPr id="14" name="TextBox 13">
          <a:extLst>
            <a:ext uri="{FF2B5EF4-FFF2-40B4-BE49-F238E27FC236}">
              <a16:creationId xmlns:a16="http://schemas.microsoft.com/office/drawing/2014/main" id="{16164B3E-20ED-4AE2-89EA-79F816290993}"/>
            </a:ext>
          </a:extLst>
        </xdr:cNvPr>
        <xdr:cNvSpPr txBox="1"/>
      </xdr:nvSpPr>
      <xdr:spPr>
        <a:xfrm>
          <a:off x="3018293" y="16349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2405380</xdr:colOff>
      <xdr:row>17</xdr:row>
      <xdr:rowOff>0</xdr:rowOff>
    </xdr:from>
    <xdr:ext cx="184731" cy="264560"/>
    <xdr:sp macro="" textlink="">
      <xdr:nvSpPr>
        <xdr:cNvPr id="15" name="TextBox 14">
          <a:extLst>
            <a:ext uri="{FF2B5EF4-FFF2-40B4-BE49-F238E27FC236}">
              <a16:creationId xmlns:a16="http://schemas.microsoft.com/office/drawing/2014/main" id="{AA93F8ED-A0B4-41F7-BC43-C8808719EE33}"/>
            </a:ext>
          </a:extLst>
        </xdr:cNvPr>
        <xdr:cNvSpPr txBox="1"/>
      </xdr:nvSpPr>
      <xdr:spPr>
        <a:xfrm>
          <a:off x="3018293" y="16349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2405380</xdr:colOff>
      <xdr:row>18</xdr:row>
      <xdr:rowOff>0</xdr:rowOff>
    </xdr:from>
    <xdr:ext cx="184731" cy="264560"/>
    <xdr:sp macro="" textlink="">
      <xdr:nvSpPr>
        <xdr:cNvPr id="16" name="TextBox 15">
          <a:extLst>
            <a:ext uri="{FF2B5EF4-FFF2-40B4-BE49-F238E27FC236}">
              <a16:creationId xmlns:a16="http://schemas.microsoft.com/office/drawing/2014/main" id="{63F077E7-5257-4C15-BA4F-39FEB18883BC}"/>
            </a:ext>
          </a:extLst>
        </xdr:cNvPr>
        <xdr:cNvSpPr txBox="1"/>
      </xdr:nvSpPr>
      <xdr:spPr>
        <a:xfrm>
          <a:off x="3018293" y="165486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2405380</xdr:colOff>
      <xdr:row>18</xdr:row>
      <xdr:rowOff>0</xdr:rowOff>
    </xdr:from>
    <xdr:ext cx="184731" cy="264560"/>
    <xdr:sp macro="" textlink="">
      <xdr:nvSpPr>
        <xdr:cNvPr id="17" name="TextBox 16">
          <a:extLst>
            <a:ext uri="{FF2B5EF4-FFF2-40B4-BE49-F238E27FC236}">
              <a16:creationId xmlns:a16="http://schemas.microsoft.com/office/drawing/2014/main" id="{C3C311D1-4D65-4FBE-A3B9-205E8F6F60B4}"/>
            </a:ext>
          </a:extLst>
        </xdr:cNvPr>
        <xdr:cNvSpPr txBox="1"/>
      </xdr:nvSpPr>
      <xdr:spPr>
        <a:xfrm>
          <a:off x="3018293" y="165486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2405380</xdr:colOff>
      <xdr:row>18</xdr:row>
      <xdr:rowOff>0</xdr:rowOff>
    </xdr:from>
    <xdr:ext cx="184731" cy="264560"/>
    <xdr:sp macro="" textlink="">
      <xdr:nvSpPr>
        <xdr:cNvPr id="18" name="TextBox 17">
          <a:extLst>
            <a:ext uri="{FF2B5EF4-FFF2-40B4-BE49-F238E27FC236}">
              <a16:creationId xmlns:a16="http://schemas.microsoft.com/office/drawing/2014/main" id="{92BB88E1-0245-4A93-AC64-E04D73E0F048}"/>
            </a:ext>
          </a:extLst>
        </xdr:cNvPr>
        <xdr:cNvSpPr txBox="1"/>
      </xdr:nvSpPr>
      <xdr:spPr>
        <a:xfrm>
          <a:off x="3018293" y="1654865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oneCellAnchor>
    <xdr:from>
      <xdr:col>1</xdr:col>
      <xdr:colOff>2405380</xdr:colOff>
      <xdr:row>17</xdr:row>
      <xdr:rowOff>0</xdr:rowOff>
    </xdr:from>
    <xdr:ext cx="184731" cy="264560"/>
    <xdr:sp macro="" textlink="">
      <xdr:nvSpPr>
        <xdr:cNvPr id="19" name="TextBox 18">
          <a:extLst>
            <a:ext uri="{FF2B5EF4-FFF2-40B4-BE49-F238E27FC236}">
              <a16:creationId xmlns:a16="http://schemas.microsoft.com/office/drawing/2014/main" id="{99B74D37-6A8A-4FD8-95AD-F14F352DBBFB}"/>
            </a:ext>
          </a:extLst>
        </xdr:cNvPr>
        <xdr:cNvSpPr txBox="1"/>
      </xdr:nvSpPr>
      <xdr:spPr>
        <a:xfrm>
          <a:off x="3018293" y="1634987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3"/>
  <sheetViews>
    <sheetView tabSelected="1" view="pageBreakPreview" zoomScale="85" zoomScaleNormal="70" zoomScaleSheetLayoutView="85" workbookViewId="0">
      <selection activeCell="B12" sqref="B12:C12"/>
    </sheetView>
  </sheetViews>
  <sheetFormatPr defaultRowHeight="15" x14ac:dyDescent="0.25"/>
  <cols>
    <col min="1" max="1" width="7.85546875" bestFit="1" customWidth="1"/>
    <col min="2" max="2" width="31.42578125" customWidth="1"/>
    <col min="3" max="3" width="63" customWidth="1"/>
    <col min="4" max="4" width="6.7109375" bestFit="1" customWidth="1"/>
    <col min="5" max="5" width="6" bestFit="1" customWidth="1"/>
    <col min="6" max="6" width="20.140625" style="41" customWidth="1"/>
    <col min="7" max="7" width="14" style="41" customWidth="1"/>
    <col min="8" max="8" width="13.85546875" style="41" customWidth="1"/>
    <col min="9" max="10" width="14.42578125" style="41" customWidth="1"/>
    <col min="11" max="11" width="12.42578125" style="41" customWidth="1"/>
    <col min="12" max="13" width="14.42578125" style="41" customWidth="1"/>
    <col min="14" max="14" width="21" style="41" customWidth="1"/>
  </cols>
  <sheetData>
    <row r="1" spans="1:14" ht="30.75" customHeight="1" x14ac:dyDescent="0.25">
      <c r="A1" s="51" t="s">
        <v>110</v>
      </c>
      <c r="B1" s="52"/>
      <c r="C1" s="52"/>
      <c r="D1" s="52"/>
      <c r="E1" s="52"/>
      <c r="F1" s="52"/>
      <c r="G1" s="52"/>
      <c r="H1" s="52"/>
      <c r="I1" s="52"/>
      <c r="J1" s="52"/>
      <c r="K1" s="52"/>
      <c r="L1" s="52"/>
      <c r="M1" s="52"/>
      <c r="N1" s="53"/>
    </row>
    <row r="2" spans="1:14" ht="18" customHeight="1" x14ac:dyDescent="0.25">
      <c r="A2" s="54" t="s">
        <v>0</v>
      </c>
      <c r="B2" s="54"/>
      <c r="C2" s="1" t="s">
        <v>21</v>
      </c>
      <c r="D2" s="55"/>
      <c r="E2" s="55"/>
      <c r="F2" s="58"/>
      <c r="G2" s="58"/>
      <c r="H2" s="58"/>
      <c r="I2" s="58"/>
      <c r="J2" s="58"/>
      <c r="K2" s="58"/>
      <c r="L2" s="58"/>
      <c r="M2" s="58"/>
      <c r="N2" s="58"/>
    </row>
    <row r="3" spans="1:14" ht="21" customHeight="1" x14ac:dyDescent="0.25">
      <c r="A3" s="54" t="s">
        <v>1</v>
      </c>
      <c r="B3" s="54"/>
      <c r="C3" s="2" t="s">
        <v>24</v>
      </c>
      <c r="D3" s="55"/>
      <c r="E3" s="55"/>
      <c r="F3" s="58"/>
      <c r="G3" s="58"/>
      <c r="H3" s="58"/>
      <c r="I3" s="58"/>
      <c r="J3" s="58"/>
      <c r="K3" s="58"/>
      <c r="L3" s="58"/>
      <c r="M3" s="58"/>
      <c r="N3" s="58"/>
    </row>
    <row r="4" spans="1:14" ht="18" customHeight="1" x14ac:dyDescent="0.25">
      <c r="A4" s="54" t="s">
        <v>2</v>
      </c>
      <c r="B4" s="54"/>
      <c r="C4" s="46" t="s">
        <v>22</v>
      </c>
      <c r="D4" s="55"/>
      <c r="E4" s="55"/>
      <c r="F4" s="58"/>
      <c r="G4" s="58"/>
      <c r="H4" s="58"/>
      <c r="I4" s="58"/>
      <c r="J4" s="58"/>
      <c r="K4" s="58"/>
      <c r="L4" s="58"/>
      <c r="M4" s="58"/>
      <c r="N4" s="58"/>
    </row>
    <row r="5" spans="1:14" ht="15.75" x14ac:dyDescent="0.25">
      <c r="A5" s="32"/>
      <c r="B5" s="32"/>
      <c r="C5" s="3"/>
      <c r="D5" s="3"/>
      <c r="E5" s="3"/>
      <c r="F5" s="59" t="s">
        <v>112</v>
      </c>
      <c r="G5" s="59"/>
      <c r="H5" s="59"/>
      <c r="I5" s="59" t="s">
        <v>113</v>
      </c>
      <c r="J5" s="59"/>
      <c r="K5" s="59" t="s">
        <v>114</v>
      </c>
      <c r="L5" s="59"/>
      <c r="M5" s="59"/>
      <c r="N5" s="34"/>
    </row>
    <row r="6" spans="1:14" ht="78.75" x14ac:dyDescent="0.25">
      <c r="A6" s="30" t="s">
        <v>3</v>
      </c>
      <c r="B6" s="48" t="s">
        <v>4</v>
      </c>
      <c r="C6" s="48"/>
      <c r="D6" s="30" t="s">
        <v>5</v>
      </c>
      <c r="E6" s="30" t="s">
        <v>6</v>
      </c>
      <c r="F6" s="35" t="s">
        <v>115</v>
      </c>
      <c r="G6" s="35" t="s">
        <v>116</v>
      </c>
      <c r="H6" s="35" t="s">
        <v>117</v>
      </c>
      <c r="I6" s="35" t="s">
        <v>118</v>
      </c>
      <c r="J6" s="35" t="s">
        <v>119</v>
      </c>
      <c r="K6" s="35" t="s">
        <v>120</v>
      </c>
      <c r="L6" s="35" t="s">
        <v>121</v>
      </c>
      <c r="M6" s="35" t="s">
        <v>122</v>
      </c>
      <c r="N6" s="35" t="s">
        <v>123</v>
      </c>
    </row>
    <row r="7" spans="1:14" ht="137.25" customHeight="1" x14ac:dyDescent="0.25">
      <c r="A7" s="6">
        <v>1</v>
      </c>
      <c r="B7" s="50" t="s">
        <v>111</v>
      </c>
      <c r="C7" s="50"/>
      <c r="D7" s="7" t="s">
        <v>8</v>
      </c>
      <c r="E7" s="7">
        <v>1</v>
      </c>
      <c r="F7" s="60"/>
      <c r="G7" s="60"/>
      <c r="H7" s="60"/>
      <c r="I7" s="60"/>
      <c r="J7" s="60"/>
      <c r="K7" s="60"/>
      <c r="L7" s="60"/>
      <c r="M7" s="60"/>
      <c r="N7" s="36">
        <f>+N9+N10+N11+N12</f>
        <v>0</v>
      </c>
    </row>
    <row r="8" spans="1:14" ht="15.75" x14ac:dyDescent="0.25">
      <c r="A8" s="6">
        <v>2</v>
      </c>
      <c r="B8" s="49" t="s">
        <v>7</v>
      </c>
      <c r="C8" s="49"/>
      <c r="D8" s="49"/>
      <c r="E8" s="49"/>
      <c r="F8" s="8"/>
      <c r="G8" s="8"/>
      <c r="H8" s="8"/>
      <c r="I8" s="8"/>
      <c r="J8" s="8"/>
      <c r="K8" s="8"/>
      <c r="L8" s="8"/>
      <c r="M8" s="8"/>
      <c r="N8" s="8"/>
    </row>
    <row r="9" spans="1:14" ht="117" customHeight="1" x14ac:dyDescent="0.25">
      <c r="A9" s="6">
        <v>2.1</v>
      </c>
      <c r="B9" s="50" t="s">
        <v>23</v>
      </c>
      <c r="C9" s="50"/>
      <c r="D9" s="47" t="s">
        <v>8</v>
      </c>
      <c r="E9" s="47">
        <v>1</v>
      </c>
      <c r="F9" s="37">
        <f>'ANNEXURE I'!G18</f>
        <v>0</v>
      </c>
      <c r="G9" s="38"/>
      <c r="H9" s="36">
        <f>F9*G9%</f>
        <v>0</v>
      </c>
      <c r="I9" s="57" t="s">
        <v>124</v>
      </c>
      <c r="J9" s="57"/>
      <c r="K9" s="39"/>
      <c r="L9" s="40"/>
      <c r="M9" s="36">
        <f>(F9+H9)*L9</f>
        <v>0</v>
      </c>
      <c r="N9" s="36">
        <f>+F9+H9+M9</f>
        <v>0</v>
      </c>
    </row>
    <row r="10" spans="1:14" ht="75" customHeight="1" x14ac:dyDescent="0.25">
      <c r="A10" s="27">
        <v>2.2000000000000002</v>
      </c>
      <c r="B10" s="50" t="s">
        <v>37</v>
      </c>
      <c r="C10" s="50"/>
      <c r="D10" s="7" t="s">
        <v>8</v>
      </c>
      <c r="E10" s="7">
        <v>1</v>
      </c>
      <c r="F10" s="57" t="s">
        <v>124</v>
      </c>
      <c r="G10" s="57"/>
      <c r="H10" s="57"/>
      <c r="I10" s="37">
        <f>'ANNEXURE II'!G10</f>
        <v>0</v>
      </c>
      <c r="J10" s="36">
        <f>+I10*E10</f>
        <v>0</v>
      </c>
      <c r="K10" s="39"/>
      <c r="L10" s="40"/>
      <c r="M10" s="36">
        <f>(J10*L10)</f>
        <v>0</v>
      </c>
      <c r="N10" s="36">
        <f>+M10+J10</f>
        <v>0</v>
      </c>
    </row>
    <row r="11" spans="1:14" ht="75.75" customHeight="1" x14ac:dyDescent="0.25">
      <c r="A11" s="27">
        <v>2.2999999999999998</v>
      </c>
      <c r="B11" s="50" t="s">
        <v>40</v>
      </c>
      <c r="C11" s="50"/>
      <c r="D11" s="7" t="s">
        <v>8</v>
      </c>
      <c r="E11" s="7">
        <v>1</v>
      </c>
      <c r="F11" s="57" t="s">
        <v>124</v>
      </c>
      <c r="G11" s="57"/>
      <c r="H11" s="57"/>
      <c r="I11" s="37">
        <f>'ANNEXURE III'!G10</f>
        <v>0</v>
      </c>
      <c r="J11" s="36">
        <f>+I11*E11</f>
        <v>0</v>
      </c>
      <c r="K11" s="39"/>
      <c r="L11" s="40"/>
      <c r="M11" s="36">
        <f>(J11*L11)</f>
        <v>0</v>
      </c>
      <c r="N11" s="36">
        <f>+M11+J11</f>
        <v>0</v>
      </c>
    </row>
    <row r="12" spans="1:14" ht="87" customHeight="1" x14ac:dyDescent="0.25">
      <c r="A12" s="27">
        <v>2.4</v>
      </c>
      <c r="B12" s="50" t="s">
        <v>9</v>
      </c>
      <c r="C12" s="50"/>
      <c r="D12" s="7" t="s">
        <v>8</v>
      </c>
      <c r="E12" s="7">
        <v>1</v>
      </c>
      <c r="F12" s="37">
        <f>'Annexure-IV MS'!D28</f>
        <v>0</v>
      </c>
      <c r="G12" s="38"/>
      <c r="H12" s="36">
        <f>F12*G12%</f>
        <v>0</v>
      </c>
      <c r="I12" s="57" t="s">
        <v>124</v>
      </c>
      <c r="J12" s="57"/>
      <c r="K12" s="39"/>
      <c r="L12" s="40"/>
      <c r="M12" s="36">
        <f>(F12+H12)*L12</f>
        <v>0</v>
      </c>
      <c r="N12" s="36">
        <f>+F12+H12+M12</f>
        <v>0</v>
      </c>
    </row>
    <row r="13" spans="1:14" ht="15.75" x14ac:dyDescent="0.25">
      <c r="A13" s="56" t="s">
        <v>10</v>
      </c>
      <c r="B13" s="56"/>
      <c r="C13" s="56"/>
      <c r="D13" s="56"/>
      <c r="E13" s="56"/>
      <c r="F13" s="33"/>
      <c r="G13" s="33"/>
      <c r="H13" s="33"/>
      <c r="I13" s="33"/>
      <c r="J13" s="33"/>
      <c r="K13" s="33"/>
      <c r="L13" s="33"/>
      <c r="M13" s="33"/>
      <c r="N13" s="33"/>
    </row>
  </sheetData>
  <mergeCells count="22">
    <mergeCell ref="A13:E13"/>
    <mergeCell ref="B10:C10"/>
    <mergeCell ref="B11:C11"/>
    <mergeCell ref="B12:C12"/>
    <mergeCell ref="I9:J9"/>
    <mergeCell ref="F10:H10"/>
    <mergeCell ref="F11:H11"/>
    <mergeCell ref="I12:J12"/>
    <mergeCell ref="B6:C6"/>
    <mergeCell ref="B8:E8"/>
    <mergeCell ref="B9:C9"/>
    <mergeCell ref="A1:N1"/>
    <mergeCell ref="A4:B4"/>
    <mergeCell ref="A2:B2"/>
    <mergeCell ref="A3:B3"/>
    <mergeCell ref="D2:E4"/>
    <mergeCell ref="B7:C7"/>
    <mergeCell ref="F2:N4"/>
    <mergeCell ref="F5:H5"/>
    <mergeCell ref="I5:J5"/>
    <mergeCell ref="K5:M5"/>
    <mergeCell ref="F7:M7"/>
  </mergeCells>
  <conditionalFormatting sqref="G9 K9:L9">
    <cfRule type="containsBlanks" dxfId="20" priority="7">
      <formula>LEN(TRIM(G9))=0</formula>
    </cfRule>
  </conditionalFormatting>
  <conditionalFormatting sqref="F9">
    <cfRule type="containsBlanks" dxfId="19" priority="6">
      <formula>LEN(TRIM(F9))=0</formula>
    </cfRule>
  </conditionalFormatting>
  <conditionalFormatting sqref="K10:L11">
    <cfRule type="containsBlanks" dxfId="18" priority="5">
      <formula>LEN(TRIM(K10))=0</formula>
    </cfRule>
  </conditionalFormatting>
  <conditionalFormatting sqref="I10:I11">
    <cfRule type="containsBlanks" dxfId="17" priority="4">
      <formula>LEN(TRIM(I10))=0</formula>
    </cfRule>
  </conditionalFormatting>
  <conditionalFormatting sqref="K12:L12">
    <cfRule type="containsBlanks" dxfId="16" priority="3">
      <formula>LEN(TRIM(K12))=0</formula>
    </cfRule>
  </conditionalFormatting>
  <conditionalFormatting sqref="G12">
    <cfRule type="containsBlanks" dxfId="15" priority="2">
      <formula>LEN(TRIM(G12))=0</formula>
    </cfRule>
  </conditionalFormatting>
  <conditionalFormatting sqref="F12">
    <cfRule type="containsBlanks" dxfId="14" priority="1">
      <formula>LEN(TRIM(F12))=0</formula>
    </cfRule>
  </conditionalFormatting>
  <dataValidations count="3">
    <dataValidation allowBlank="1" showInputMessage="1" showErrorMessage="1" prompt="Price in this cell should match with Total Package Price in GeM" sqref="N7"/>
    <dataValidation type="decimal" allowBlank="1" showInputMessage="1" showErrorMessage="1" error="Input Numeric Value" sqref="G9 G12">
      <formula1>0.01</formula1>
      <formula2>10000</formula2>
    </dataValidation>
    <dataValidation type="list" allowBlank="1" showInputMessage="1" showErrorMessage="1" error="Select  Applicable Type of GST" prompt="Select  Applicable Type of GST" sqref="K9:K12">
      <formula1>"IGST, CGST+SGST"</formula1>
    </dataValidation>
  </dataValidations>
  <pageMargins left="0.7" right="0.7" top="0.75" bottom="0.75" header="0.3" footer="0.3"/>
  <pageSetup paperSize="9"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9"/>
  <sheetViews>
    <sheetView view="pageBreakPreview" zoomScaleNormal="70" zoomScaleSheetLayoutView="100" workbookViewId="0">
      <selection activeCell="B12" sqref="B12:C12"/>
    </sheetView>
  </sheetViews>
  <sheetFormatPr defaultRowHeight="15" x14ac:dyDescent="0.25"/>
  <cols>
    <col min="2" max="2" width="44.85546875" customWidth="1"/>
    <col min="3" max="3" width="50" customWidth="1"/>
    <col min="4" max="4" width="6.7109375" bestFit="1" customWidth="1"/>
    <col min="5" max="5" width="6" bestFit="1" customWidth="1"/>
    <col min="6" max="6" width="17.5703125" customWidth="1"/>
    <col min="7" max="7" width="19.7109375" customWidth="1"/>
    <col min="8" max="8" width="36.7109375" customWidth="1"/>
  </cols>
  <sheetData>
    <row r="1" spans="1:7" ht="31.5" customHeight="1" x14ac:dyDescent="0.25">
      <c r="A1" s="61" t="s">
        <v>36</v>
      </c>
      <c r="B1" s="61"/>
      <c r="C1" s="61"/>
      <c r="D1" s="61"/>
      <c r="E1" s="61"/>
      <c r="F1" s="61"/>
      <c r="G1" s="61"/>
    </row>
    <row r="2" spans="1:7" ht="15.75" x14ac:dyDescent="0.25">
      <c r="A2" s="54" t="s">
        <v>0</v>
      </c>
      <c r="B2" s="54"/>
      <c r="C2" s="54" t="s">
        <v>21</v>
      </c>
      <c r="D2" s="54"/>
      <c r="E2" s="54"/>
      <c r="F2" s="54"/>
      <c r="G2" s="54"/>
    </row>
    <row r="3" spans="1:7" ht="15.75" customHeight="1" x14ac:dyDescent="0.25">
      <c r="A3" s="54" t="s">
        <v>1</v>
      </c>
      <c r="B3" s="54"/>
      <c r="C3" s="54" t="s">
        <v>24</v>
      </c>
      <c r="D3" s="54"/>
      <c r="E3" s="54"/>
      <c r="F3" s="54"/>
      <c r="G3" s="54"/>
    </row>
    <row r="4" spans="1:7" ht="15.75" x14ac:dyDescent="0.25">
      <c r="A4" s="62" t="s">
        <v>2</v>
      </c>
      <c r="B4" s="62"/>
      <c r="C4" s="63" t="s">
        <v>22</v>
      </c>
      <c r="D4" s="63"/>
      <c r="E4" s="63"/>
      <c r="F4" s="63"/>
      <c r="G4" s="4"/>
    </row>
    <row r="5" spans="1:7" ht="52.5" customHeight="1" x14ac:dyDescent="0.25">
      <c r="A5" s="30" t="s">
        <v>3</v>
      </c>
      <c r="B5" s="48" t="s">
        <v>4</v>
      </c>
      <c r="C5" s="48"/>
      <c r="D5" s="30" t="s">
        <v>5</v>
      </c>
      <c r="E5" s="30" t="s">
        <v>6</v>
      </c>
      <c r="F5" s="30" t="s">
        <v>125</v>
      </c>
      <c r="G5" s="30" t="s">
        <v>126</v>
      </c>
    </row>
    <row r="6" spans="1:7" ht="15.75" x14ac:dyDescent="0.25">
      <c r="A6" s="30"/>
      <c r="B6" s="64" t="s">
        <v>20</v>
      </c>
      <c r="C6" s="64"/>
      <c r="D6" s="30"/>
      <c r="E6" s="30"/>
      <c r="F6" s="9"/>
      <c r="G6" s="5"/>
    </row>
    <row r="7" spans="1:7" ht="84" customHeight="1" x14ac:dyDescent="0.25">
      <c r="A7" s="27" t="s">
        <v>11</v>
      </c>
      <c r="B7" s="67" t="s">
        <v>25</v>
      </c>
      <c r="C7" s="67"/>
      <c r="D7" s="67"/>
      <c r="E7" s="67"/>
      <c r="F7" s="67"/>
      <c r="G7" s="67"/>
    </row>
    <row r="8" spans="1:7" ht="24" customHeight="1" x14ac:dyDescent="0.25">
      <c r="A8" s="27">
        <v>1</v>
      </c>
      <c r="B8" s="68" t="s">
        <v>106</v>
      </c>
      <c r="C8" s="68"/>
      <c r="D8" s="68"/>
      <c r="E8" s="68"/>
      <c r="F8" s="68"/>
      <c r="G8" s="68"/>
    </row>
    <row r="9" spans="1:7" ht="48" customHeight="1" x14ac:dyDescent="0.25">
      <c r="A9" s="10">
        <v>1.1000000000000001</v>
      </c>
      <c r="B9" s="50" t="s">
        <v>34</v>
      </c>
      <c r="C9" s="50"/>
      <c r="D9" s="7" t="s">
        <v>16</v>
      </c>
      <c r="E9" s="7">
        <v>2</v>
      </c>
      <c r="F9" s="37"/>
      <c r="G9" s="37">
        <f>E9*F9</f>
        <v>0</v>
      </c>
    </row>
    <row r="10" spans="1:7" ht="32.25" customHeight="1" x14ac:dyDescent="0.25">
      <c r="A10" s="10">
        <v>1.2</v>
      </c>
      <c r="B10" s="65" t="s">
        <v>26</v>
      </c>
      <c r="C10" s="65"/>
      <c r="D10" s="7" t="s">
        <v>30</v>
      </c>
      <c r="E10" s="7">
        <v>288.5</v>
      </c>
      <c r="F10" s="37"/>
      <c r="G10" s="37">
        <f t="shared" ref="G10:G17" si="0">E10*F10</f>
        <v>0</v>
      </c>
    </row>
    <row r="11" spans="1:7" ht="32.25" customHeight="1" x14ac:dyDescent="0.25">
      <c r="A11" s="10">
        <v>1.3</v>
      </c>
      <c r="B11" s="65" t="s">
        <v>27</v>
      </c>
      <c r="C11" s="65"/>
      <c r="D11" s="7" t="s">
        <v>30</v>
      </c>
      <c r="E11" s="7">
        <f>288.5*2</f>
        <v>577</v>
      </c>
      <c r="F11" s="37"/>
      <c r="G11" s="37">
        <f t="shared" si="0"/>
        <v>0</v>
      </c>
    </row>
    <row r="12" spans="1:7" ht="32.25" customHeight="1" x14ac:dyDescent="0.25">
      <c r="A12" s="10">
        <v>1.4</v>
      </c>
      <c r="B12" s="65" t="s">
        <v>29</v>
      </c>
      <c r="C12" s="65"/>
      <c r="D12" s="7" t="s">
        <v>30</v>
      </c>
      <c r="E12" s="7">
        <f>340</f>
        <v>340</v>
      </c>
      <c r="F12" s="37"/>
      <c r="G12" s="37">
        <f t="shared" si="0"/>
        <v>0</v>
      </c>
    </row>
    <row r="13" spans="1:7" ht="32.25" customHeight="1" x14ac:dyDescent="0.25">
      <c r="A13" s="10">
        <v>1.5</v>
      </c>
      <c r="B13" s="65" t="s">
        <v>28</v>
      </c>
      <c r="C13" s="65"/>
      <c r="D13" s="7" t="s">
        <v>12</v>
      </c>
      <c r="E13" s="7">
        <v>1</v>
      </c>
      <c r="F13" s="37"/>
      <c r="G13" s="37">
        <f t="shared" si="0"/>
        <v>0</v>
      </c>
    </row>
    <row r="14" spans="1:7" ht="32.25" customHeight="1" x14ac:dyDescent="0.25">
      <c r="A14" s="10">
        <v>1.6</v>
      </c>
      <c r="B14" s="65" t="s">
        <v>31</v>
      </c>
      <c r="C14" s="65"/>
      <c r="D14" s="7" t="s">
        <v>12</v>
      </c>
      <c r="E14" s="7">
        <v>1</v>
      </c>
      <c r="F14" s="37"/>
      <c r="G14" s="37">
        <f t="shared" si="0"/>
        <v>0</v>
      </c>
    </row>
    <row r="15" spans="1:7" ht="32.25" customHeight="1" x14ac:dyDescent="0.25">
      <c r="A15" s="10">
        <v>1.7</v>
      </c>
      <c r="B15" s="65" t="s">
        <v>32</v>
      </c>
      <c r="C15" s="65"/>
      <c r="D15" s="7" t="s">
        <v>12</v>
      </c>
      <c r="E15" s="7">
        <v>2</v>
      </c>
      <c r="F15" s="37"/>
      <c r="G15" s="37">
        <f t="shared" si="0"/>
        <v>0</v>
      </c>
    </row>
    <row r="16" spans="1:7" ht="32.25" customHeight="1" x14ac:dyDescent="0.25">
      <c r="A16" s="10">
        <v>1.8</v>
      </c>
      <c r="B16" s="65" t="s">
        <v>35</v>
      </c>
      <c r="C16" s="65"/>
      <c r="D16" s="7" t="s">
        <v>12</v>
      </c>
      <c r="E16" s="7">
        <v>2</v>
      </c>
      <c r="F16" s="37"/>
      <c r="G16" s="37">
        <f t="shared" si="0"/>
        <v>0</v>
      </c>
    </row>
    <row r="17" spans="1:7" ht="32.25" customHeight="1" x14ac:dyDescent="0.25">
      <c r="A17" s="10">
        <v>1.9</v>
      </c>
      <c r="B17" s="65" t="s">
        <v>33</v>
      </c>
      <c r="C17" s="65"/>
      <c r="D17" s="7" t="s">
        <v>12</v>
      </c>
      <c r="E17" s="7">
        <v>1</v>
      </c>
      <c r="F17" s="37"/>
      <c r="G17" s="37">
        <f t="shared" si="0"/>
        <v>0</v>
      </c>
    </row>
    <row r="18" spans="1:7" s="43" customFormat="1" ht="29.25" customHeight="1" x14ac:dyDescent="0.25">
      <c r="A18" s="66" t="s">
        <v>108</v>
      </c>
      <c r="B18" s="66"/>
      <c r="C18" s="66"/>
      <c r="D18" s="66"/>
      <c r="E18" s="66"/>
      <c r="F18" s="66"/>
      <c r="G18" s="42">
        <f>SUM(G9:G17)</f>
        <v>0</v>
      </c>
    </row>
    <row r="19" spans="1:7" ht="51" customHeight="1" x14ac:dyDescent="0.25">
      <c r="A19" s="69" t="s">
        <v>127</v>
      </c>
      <c r="B19" s="69"/>
      <c r="C19" s="69"/>
      <c r="D19" s="69"/>
      <c r="E19" s="69"/>
      <c r="F19" s="69"/>
      <c r="G19" s="69"/>
    </row>
  </sheetData>
  <protectedRanges>
    <protectedRange sqref="F7:F17 G9:G17" name="Range1_3"/>
  </protectedRanges>
  <mergeCells count="22">
    <mergeCell ref="A19:G19"/>
    <mergeCell ref="B5:C5"/>
    <mergeCell ref="B6:C6"/>
    <mergeCell ref="B14:C14"/>
    <mergeCell ref="B16:C16"/>
    <mergeCell ref="A18:F18"/>
    <mergeCell ref="B17:C17"/>
    <mergeCell ref="B10:C10"/>
    <mergeCell ref="B11:C11"/>
    <mergeCell ref="B12:C12"/>
    <mergeCell ref="B9:C9"/>
    <mergeCell ref="B13:C13"/>
    <mergeCell ref="B15:C15"/>
    <mergeCell ref="B7:G7"/>
    <mergeCell ref="B8:G8"/>
    <mergeCell ref="A1:G1"/>
    <mergeCell ref="A4:B4"/>
    <mergeCell ref="C4:F4"/>
    <mergeCell ref="A2:B2"/>
    <mergeCell ref="C2:G2"/>
    <mergeCell ref="A3:B3"/>
    <mergeCell ref="C3:G3"/>
  </mergeCells>
  <conditionalFormatting sqref="F9:F17">
    <cfRule type="containsBlanks" dxfId="13" priority="2">
      <formula>LEN(TRIM(F9))=0</formula>
    </cfRule>
  </conditionalFormatting>
  <conditionalFormatting sqref="G9:G17">
    <cfRule type="containsBlanks" dxfId="12" priority="1">
      <formula>LEN(TRIM(G9))=0</formula>
    </cfRule>
  </conditionalFormatting>
  <pageMargins left="0.7" right="0.7" top="0.75" bottom="0.75" header="0.3" footer="0.3"/>
  <pageSetup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1"/>
  <sheetViews>
    <sheetView workbookViewId="0">
      <selection activeCell="B12" sqref="B12:C12"/>
    </sheetView>
  </sheetViews>
  <sheetFormatPr defaultRowHeight="15" x14ac:dyDescent="0.25"/>
  <cols>
    <col min="1" max="1" width="10.7109375" customWidth="1"/>
    <col min="2" max="2" width="26" customWidth="1"/>
    <col min="3" max="3" width="50" customWidth="1"/>
    <col min="4" max="4" width="6.7109375" bestFit="1" customWidth="1"/>
    <col min="5" max="5" width="5.85546875" bestFit="1" customWidth="1"/>
    <col min="6" max="6" width="18.7109375" customWidth="1"/>
    <col min="7" max="7" width="21.42578125" customWidth="1"/>
  </cols>
  <sheetData>
    <row r="1" spans="1:7" ht="49.5" customHeight="1" x14ac:dyDescent="0.25">
      <c r="A1" s="61" t="s">
        <v>38</v>
      </c>
      <c r="B1" s="61"/>
      <c r="C1" s="61"/>
      <c r="D1" s="61"/>
      <c r="E1" s="61"/>
      <c r="F1" s="61"/>
      <c r="G1" s="61"/>
    </row>
    <row r="2" spans="1:7" ht="18" customHeight="1" x14ac:dyDescent="0.25">
      <c r="A2" s="54" t="s">
        <v>0</v>
      </c>
      <c r="B2" s="54"/>
      <c r="C2" s="70" t="s">
        <v>21</v>
      </c>
      <c r="D2" s="70"/>
      <c r="E2" s="70"/>
      <c r="F2" s="55"/>
      <c r="G2" s="55"/>
    </row>
    <row r="3" spans="1:7" ht="18" customHeight="1" x14ac:dyDescent="0.25">
      <c r="A3" s="54" t="s">
        <v>1</v>
      </c>
      <c r="B3" s="54"/>
      <c r="C3" s="70" t="s">
        <v>24</v>
      </c>
      <c r="D3" s="70"/>
      <c r="E3" s="70"/>
      <c r="F3" s="55"/>
      <c r="G3" s="55"/>
    </row>
    <row r="4" spans="1:7" ht="18" customHeight="1" x14ac:dyDescent="0.25">
      <c r="A4" s="54" t="s">
        <v>2</v>
      </c>
      <c r="B4" s="54"/>
      <c r="C4" s="70" t="s">
        <v>22</v>
      </c>
      <c r="D4" s="70"/>
      <c r="E4" s="70"/>
      <c r="F4" s="55"/>
      <c r="G4" s="55"/>
    </row>
    <row r="5" spans="1:7" ht="28.5" customHeight="1" x14ac:dyDescent="0.25">
      <c r="A5" s="28" t="s">
        <v>3</v>
      </c>
      <c r="B5" s="48" t="s">
        <v>4</v>
      </c>
      <c r="C5" s="48"/>
      <c r="D5" s="28" t="s">
        <v>5</v>
      </c>
      <c r="E5" s="28" t="s">
        <v>6</v>
      </c>
      <c r="F5" s="28" t="s">
        <v>13</v>
      </c>
      <c r="G5" s="28" t="s">
        <v>14</v>
      </c>
    </row>
    <row r="6" spans="1:7" ht="52.5" customHeight="1" x14ac:dyDescent="0.25">
      <c r="A6" s="27">
        <v>1</v>
      </c>
      <c r="B6" s="65" t="s">
        <v>39</v>
      </c>
      <c r="C6" s="65"/>
      <c r="D6" s="65"/>
      <c r="E6" s="65"/>
      <c r="F6" s="65"/>
      <c r="G6" s="65"/>
    </row>
    <row r="7" spans="1:7" x14ac:dyDescent="0.25">
      <c r="A7" s="27">
        <v>2</v>
      </c>
      <c r="B7" s="68" t="s">
        <v>15</v>
      </c>
      <c r="C7" s="68"/>
      <c r="D7" s="68"/>
      <c r="E7" s="68"/>
      <c r="F7" s="68"/>
      <c r="G7" s="68"/>
    </row>
    <row r="8" spans="1:7" ht="81.75" customHeight="1" x14ac:dyDescent="0.25">
      <c r="A8" s="29">
        <v>2.1</v>
      </c>
      <c r="B8" s="67" t="s">
        <v>43</v>
      </c>
      <c r="C8" s="67"/>
      <c r="D8" s="11" t="s">
        <v>16</v>
      </c>
      <c r="E8" s="11">
        <v>6</v>
      </c>
      <c r="F8" s="37"/>
      <c r="G8" s="37">
        <f>E8*F8</f>
        <v>0</v>
      </c>
    </row>
    <row r="9" spans="1:7" ht="64.5" customHeight="1" x14ac:dyDescent="0.25">
      <c r="A9" s="29">
        <v>2.2000000000000002</v>
      </c>
      <c r="B9" s="67" t="s">
        <v>42</v>
      </c>
      <c r="C9" s="67"/>
      <c r="D9" s="11" t="s">
        <v>17</v>
      </c>
      <c r="E9" s="11">
        <v>128</v>
      </c>
      <c r="F9" s="37"/>
      <c r="G9" s="37">
        <f>E9*F9</f>
        <v>0</v>
      </c>
    </row>
    <row r="10" spans="1:7" ht="22.5" customHeight="1" x14ac:dyDescent="0.25">
      <c r="A10" s="13">
        <v>2.2999999999999998</v>
      </c>
      <c r="B10" s="72" t="s">
        <v>18</v>
      </c>
      <c r="C10" s="72"/>
      <c r="D10" s="7"/>
      <c r="E10" s="7"/>
      <c r="F10" s="8"/>
      <c r="G10" s="42">
        <f>SUM(G8:G9)</f>
        <v>0</v>
      </c>
    </row>
    <row r="11" spans="1:7" ht="93" customHeight="1" x14ac:dyDescent="0.25">
      <c r="A11" s="71" t="s">
        <v>128</v>
      </c>
      <c r="B11" s="71"/>
      <c r="C11" s="71"/>
      <c r="D11" s="71"/>
      <c r="E11" s="71"/>
      <c r="F11" s="71"/>
      <c r="G11" s="71"/>
    </row>
  </sheetData>
  <protectedRanges>
    <protectedRange sqref="F8:G8" name="Range1_3"/>
    <protectedRange sqref="F9:G9" name="Range1_3_1"/>
  </protectedRanges>
  <mergeCells count="15">
    <mergeCell ref="A11:G11"/>
    <mergeCell ref="B5:C5"/>
    <mergeCell ref="B6:G6"/>
    <mergeCell ref="B7:G7"/>
    <mergeCell ref="B8:C8"/>
    <mergeCell ref="B9:C9"/>
    <mergeCell ref="B10:C10"/>
    <mergeCell ref="A4:B4"/>
    <mergeCell ref="C4:E4"/>
    <mergeCell ref="A1:G1"/>
    <mergeCell ref="A2:B2"/>
    <mergeCell ref="C2:E2"/>
    <mergeCell ref="A3:B3"/>
    <mergeCell ref="C3:E3"/>
    <mergeCell ref="F2:G4"/>
  </mergeCells>
  <conditionalFormatting sqref="F8">
    <cfRule type="containsBlanks" dxfId="11" priority="4">
      <formula>LEN(TRIM(F8))=0</formula>
    </cfRule>
  </conditionalFormatting>
  <conditionalFormatting sqref="G8">
    <cfRule type="containsBlanks" dxfId="10" priority="3">
      <formula>LEN(TRIM(G8))=0</formula>
    </cfRule>
  </conditionalFormatting>
  <conditionalFormatting sqref="F9">
    <cfRule type="containsBlanks" dxfId="9" priority="2">
      <formula>LEN(TRIM(F9))=0</formula>
    </cfRule>
  </conditionalFormatting>
  <conditionalFormatting sqref="G9">
    <cfRule type="containsBlanks" dxfId="8" priority="1">
      <formula>LEN(TRIM(G9))=0</formula>
    </cfRule>
  </conditionalFormatting>
  <pageMargins left="0.7" right="0.7" top="0.75" bottom="0.75" header="0.3" footer="0.3"/>
  <pageSetup paperSize="9"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view="pageBreakPreview" zoomScale="60" zoomScaleNormal="100" workbookViewId="0">
      <selection activeCell="B12" sqref="B12:C12"/>
    </sheetView>
  </sheetViews>
  <sheetFormatPr defaultRowHeight="15" x14ac:dyDescent="0.25"/>
  <cols>
    <col min="2" max="2" width="25.5703125" customWidth="1"/>
    <col min="3" max="3" width="63.42578125" customWidth="1"/>
    <col min="4" max="4" width="6.7109375" bestFit="1" customWidth="1"/>
    <col min="5" max="5" width="5.85546875" bestFit="1" customWidth="1"/>
    <col min="6" max="6" width="16.85546875" customWidth="1"/>
    <col min="7" max="7" width="24.5703125" customWidth="1"/>
  </cols>
  <sheetData>
    <row r="1" spans="1:10" ht="23.25" customHeight="1" x14ac:dyDescent="0.25">
      <c r="A1" s="61" t="s">
        <v>46</v>
      </c>
      <c r="B1" s="61"/>
      <c r="C1" s="61"/>
      <c r="D1" s="61"/>
      <c r="E1" s="61"/>
      <c r="F1" s="61"/>
      <c r="G1" s="61"/>
    </row>
    <row r="2" spans="1:10" ht="18" customHeight="1" x14ac:dyDescent="0.25">
      <c r="A2" s="54" t="s">
        <v>0</v>
      </c>
      <c r="B2" s="54"/>
      <c r="C2" s="44" t="s">
        <v>21</v>
      </c>
      <c r="D2" s="55"/>
      <c r="E2" s="55"/>
      <c r="F2" s="55"/>
      <c r="G2" s="55"/>
    </row>
    <row r="3" spans="1:10" ht="15.75" x14ac:dyDescent="0.25">
      <c r="A3" s="54" t="s">
        <v>1</v>
      </c>
      <c r="B3" s="54"/>
      <c r="C3" s="31" t="s">
        <v>24</v>
      </c>
      <c r="D3" s="55"/>
      <c r="E3" s="55"/>
      <c r="F3" s="55"/>
      <c r="G3" s="55"/>
    </row>
    <row r="4" spans="1:10" ht="18" customHeight="1" x14ac:dyDescent="0.25">
      <c r="A4" s="54" t="s">
        <v>2</v>
      </c>
      <c r="B4" s="54"/>
      <c r="C4" s="44" t="s">
        <v>22</v>
      </c>
      <c r="D4" s="55"/>
      <c r="E4" s="55"/>
      <c r="F4" s="55"/>
      <c r="G4" s="55"/>
    </row>
    <row r="5" spans="1:10" ht="36.75" customHeight="1" x14ac:dyDescent="0.25">
      <c r="A5" s="30" t="s">
        <v>3</v>
      </c>
      <c r="B5" s="48" t="s">
        <v>4</v>
      </c>
      <c r="C5" s="48"/>
      <c r="D5" s="30" t="s">
        <v>5</v>
      </c>
      <c r="E5" s="30" t="s">
        <v>6</v>
      </c>
      <c r="F5" s="30" t="s">
        <v>13</v>
      </c>
      <c r="G5" s="30" t="s">
        <v>14</v>
      </c>
    </row>
    <row r="6" spans="1:10" ht="38.25" customHeight="1" x14ac:dyDescent="0.25">
      <c r="A6" s="27">
        <v>1</v>
      </c>
      <c r="B6" s="65" t="s">
        <v>41</v>
      </c>
      <c r="C6" s="65"/>
      <c r="D6" s="65"/>
      <c r="E6" s="65"/>
      <c r="F6" s="65"/>
      <c r="G6" s="65"/>
    </row>
    <row r="7" spans="1:10" x14ac:dyDescent="0.25">
      <c r="A7" s="27">
        <v>2</v>
      </c>
      <c r="B7" s="68" t="s">
        <v>15</v>
      </c>
      <c r="C7" s="68"/>
      <c r="D7" s="68"/>
      <c r="E7" s="68"/>
      <c r="F7" s="68"/>
      <c r="G7" s="68"/>
    </row>
    <row r="8" spans="1:10" ht="63" customHeight="1" x14ac:dyDescent="0.25">
      <c r="A8" s="29">
        <v>2.1</v>
      </c>
      <c r="B8" s="67" t="s">
        <v>44</v>
      </c>
      <c r="C8" s="67"/>
      <c r="D8" s="12" t="s">
        <v>16</v>
      </c>
      <c r="E8" s="12">
        <v>4</v>
      </c>
      <c r="F8" s="37"/>
      <c r="G8" s="37">
        <f>E8*F8</f>
        <v>0</v>
      </c>
    </row>
    <row r="9" spans="1:10" ht="59.25" customHeight="1" x14ac:dyDescent="0.25">
      <c r="A9" s="29">
        <v>2.2000000000000002</v>
      </c>
      <c r="B9" s="67" t="s">
        <v>45</v>
      </c>
      <c r="C9" s="67"/>
      <c r="D9" s="12" t="s">
        <v>17</v>
      </c>
      <c r="E9" s="12">
        <v>16</v>
      </c>
      <c r="F9" s="37"/>
      <c r="G9" s="37">
        <f>E9*F9</f>
        <v>0</v>
      </c>
    </row>
    <row r="10" spans="1:10" ht="16.5" customHeight="1" x14ac:dyDescent="0.25">
      <c r="A10" s="13">
        <v>2.2999999999999998</v>
      </c>
      <c r="B10" s="75" t="s">
        <v>18</v>
      </c>
      <c r="C10" s="75"/>
      <c r="D10" s="14"/>
      <c r="E10" s="7"/>
      <c r="F10" s="8"/>
      <c r="G10" s="42">
        <f>SUM(G8:G9)</f>
        <v>0</v>
      </c>
    </row>
    <row r="11" spans="1:10" ht="77.25" customHeight="1" x14ac:dyDescent="0.25">
      <c r="A11" s="71" t="s">
        <v>129</v>
      </c>
      <c r="B11" s="71"/>
      <c r="C11" s="71"/>
      <c r="D11" s="71"/>
      <c r="E11" s="71"/>
      <c r="F11" s="71"/>
      <c r="G11" s="71"/>
    </row>
    <row r="14" spans="1:10" x14ac:dyDescent="0.25">
      <c r="D14" s="73"/>
      <c r="E14" s="74"/>
      <c r="F14" s="74"/>
      <c r="G14" s="74"/>
      <c r="H14" s="74"/>
      <c r="I14" s="74"/>
      <c r="J14" s="74"/>
    </row>
  </sheetData>
  <protectedRanges>
    <protectedRange sqref="F8:G8" name="Range1_3"/>
    <protectedRange sqref="F9:G9" name="Range1_3_1"/>
  </protectedRanges>
  <mergeCells count="13">
    <mergeCell ref="D14:J14"/>
    <mergeCell ref="A11:G11"/>
    <mergeCell ref="B10:C10"/>
    <mergeCell ref="A1:G1"/>
    <mergeCell ref="A2:B2"/>
    <mergeCell ref="A3:B3"/>
    <mergeCell ref="A4:B4"/>
    <mergeCell ref="B5:C5"/>
    <mergeCell ref="B6:G6"/>
    <mergeCell ref="B7:G7"/>
    <mergeCell ref="B8:C8"/>
    <mergeCell ref="B9:C9"/>
    <mergeCell ref="D2:G4"/>
  </mergeCells>
  <conditionalFormatting sqref="F8">
    <cfRule type="containsBlanks" dxfId="7" priority="4">
      <formula>LEN(TRIM(F8))=0</formula>
    </cfRule>
  </conditionalFormatting>
  <conditionalFormatting sqref="G8">
    <cfRule type="containsBlanks" dxfId="6" priority="3">
      <formula>LEN(TRIM(G8))=0</formula>
    </cfRule>
  </conditionalFormatting>
  <conditionalFormatting sqref="F9">
    <cfRule type="containsBlanks" dxfId="5" priority="2">
      <formula>LEN(TRIM(F9))=0</formula>
    </cfRule>
  </conditionalFormatting>
  <conditionalFormatting sqref="G9">
    <cfRule type="containsBlanks" dxfId="4" priority="1">
      <formula>LEN(TRIM(G9))=0</formula>
    </cfRule>
  </conditionalFormatting>
  <pageMargins left="0.7" right="0.7" top="0.75" bottom="0.75" header="0.3" footer="0.3"/>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zoomScale="115" zoomScaleNormal="115" zoomScaleSheetLayoutView="115" workbookViewId="0">
      <selection activeCell="B12" sqref="B12:C12"/>
    </sheetView>
  </sheetViews>
  <sheetFormatPr defaultColWidth="8.85546875" defaultRowHeight="12.75" x14ac:dyDescent="0.2"/>
  <cols>
    <col min="1" max="1" width="7.5703125" style="26" bestFit="1" customWidth="1"/>
    <col min="2" max="2" width="76.85546875" style="18" bestFit="1" customWidth="1"/>
    <col min="3" max="3" width="28.5703125" style="18" bestFit="1" customWidth="1"/>
    <col min="4" max="4" width="16.42578125" style="18" bestFit="1" customWidth="1"/>
    <col min="5" max="16384" width="8.85546875" style="18"/>
  </cols>
  <sheetData>
    <row r="1" spans="1:4" s="15" customFormat="1" ht="39.75" customHeight="1" x14ac:dyDescent="0.2">
      <c r="A1" s="76" t="s">
        <v>109</v>
      </c>
      <c r="B1" s="76"/>
      <c r="C1" s="76"/>
      <c r="D1" s="76"/>
    </row>
    <row r="2" spans="1:4" s="15" customFormat="1" ht="15.75" x14ac:dyDescent="0.2">
      <c r="A2" s="78" t="s">
        <v>47</v>
      </c>
      <c r="B2" s="78"/>
      <c r="C2" s="78"/>
      <c r="D2" s="78"/>
    </row>
    <row r="3" spans="1:4" s="15" customFormat="1" ht="15.75" x14ac:dyDescent="0.2">
      <c r="A3" s="78" t="s">
        <v>105</v>
      </c>
      <c r="B3" s="78"/>
      <c r="C3" s="78"/>
      <c r="D3" s="78"/>
    </row>
    <row r="4" spans="1:4" s="15" customFormat="1" ht="15.75" x14ac:dyDescent="0.2">
      <c r="A4" s="78" t="s">
        <v>48</v>
      </c>
      <c r="B4" s="78"/>
      <c r="C4" s="78"/>
      <c r="D4" s="78"/>
    </row>
    <row r="5" spans="1:4" ht="31.5" x14ac:dyDescent="0.2">
      <c r="A5" s="16" t="s">
        <v>49</v>
      </c>
      <c r="B5" s="17" t="s">
        <v>50</v>
      </c>
      <c r="C5" s="17" t="s">
        <v>51</v>
      </c>
      <c r="D5" s="45" t="s">
        <v>130</v>
      </c>
    </row>
    <row r="6" spans="1:4" ht="15.75" x14ac:dyDescent="0.2">
      <c r="A6" s="19">
        <v>1.1000000000000001</v>
      </c>
      <c r="B6" s="19" t="s">
        <v>52</v>
      </c>
      <c r="C6" s="20" t="s">
        <v>53</v>
      </c>
      <c r="D6" s="20"/>
    </row>
    <row r="7" spans="1:4" ht="14.25" x14ac:dyDescent="0.2">
      <c r="A7" s="21" t="s">
        <v>54</v>
      </c>
      <c r="B7" s="19" t="s">
        <v>55</v>
      </c>
      <c r="C7" s="19" t="s">
        <v>56</v>
      </c>
      <c r="D7" s="37"/>
    </row>
    <row r="8" spans="1:4" ht="14.25" x14ac:dyDescent="0.2">
      <c r="A8" s="21" t="s">
        <v>57</v>
      </c>
      <c r="B8" s="19" t="s">
        <v>58</v>
      </c>
      <c r="C8" s="19" t="s">
        <v>56</v>
      </c>
      <c r="D8" s="37"/>
    </row>
    <row r="9" spans="1:4" ht="14.25" x14ac:dyDescent="0.2">
      <c r="A9" s="21" t="s">
        <v>59</v>
      </c>
      <c r="B9" s="22" t="s">
        <v>60</v>
      </c>
      <c r="C9" s="19" t="s">
        <v>56</v>
      </c>
      <c r="D9" s="37"/>
    </row>
    <row r="10" spans="1:4" ht="14.25" x14ac:dyDescent="0.2">
      <c r="A10" s="21" t="s">
        <v>61</v>
      </c>
      <c r="B10" s="19" t="s">
        <v>62</v>
      </c>
      <c r="C10" s="19" t="s">
        <v>63</v>
      </c>
      <c r="D10" s="37"/>
    </row>
    <row r="11" spans="1:4" ht="14.25" x14ac:dyDescent="0.2">
      <c r="A11" s="21" t="s">
        <v>64</v>
      </c>
      <c r="B11" s="19" t="s">
        <v>65</v>
      </c>
      <c r="C11" s="19" t="s">
        <v>56</v>
      </c>
      <c r="D11" s="37"/>
    </row>
    <row r="12" spans="1:4" ht="14.25" x14ac:dyDescent="0.2">
      <c r="A12" s="21" t="s">
        <v>66</v>
      </c>
      <c r="B12" s="19" t="s">
        <v>67</v>
      </c>
      <c r="C12" s="19" t="s">
        <v>63</v>
      </c>
      <c r="D12" s="37"/>
    </row>
    <row r="13" spans="1:4" s="23" customFormat="1" ht="14.25" x14ac:dyDescent="0.25">
      <c r="A13" s="21" t="s">
        <v>68</v>
      </c>
      <c r="B13" s="19" t="s">
        <v>69</v>
      </c>
      <c r="C13" s="19" t="s">
        <v>56</v>
      </c>
      <c r="D13" s="37"/>
    </row>
    <row r="14" spans="1:4" ht="14.25" x14ac:dyDescent="0.2">
      <c r="A14" s="21" t="s">
        <v>70</v>
      </c>
      <c r="B14" s="19" t="s">
        <v>71</v>
      </c>
      <c r="C14" s="19" t="s">
        <v>72</v>
      </c>
      <c r="D14" s="37"/>
    </row>
    <row r="15" spans="1:4" ht="14.25" x14ac:dyDescent="0.2">
      <c r="A15" s="21" t="s">
        <v>73</v>
      </c>
      <c r="B15" s="19" t="s">
        <v>74</v>
      </c>
      <c r="C15" s="19" t="s">
        <v>72</v>
      </c>
      <c r="D15" s="37"/>
    </row>
    <row r="16" spans="1:4" ht="15.75" x14ac:dyDescent="0.2">
      <c r="A16" s="19">
        <v>1.2</v>
      </c>
      <c r="B16" s="19" t="s">
        <v>75</v>
      </c>
      <c r="C16" s="20" t="s">
        <v>53</v>
      </c>
      <c r="D16" s="20"/>
    </row>
    <row r="17" spans="1:4" ht="14.25" x14ac:dyDescent="0.2">
      <c r="A17" s="21" t="s">
        <v>76</v>
      </c>
      <c r="B17" s="19" t="s">
        <v>77</v>
      </c>
      <c r="C17" s="19" t="s">
        <v>78</v>
      </c>
      <c r="D17" s="37"/>
    </row>
    <row r="18" spans="1:4" ht="14.25" x14ac:dyDescent="0.2">
      <c r="A18" s="21" t="s">
        <v>79</v>
      </c>
      <c r="B18" s="19" t="s">
        <v>80</v>
      </c>
      <c r="C18" s="19" t="s">
        <v>81</v>
      </c>
      <c r="D18" s="37"/>
    </row>
    <row r="19" spans="1:4" ht="14.25" x14ac:dyDescent="0.2">
      <c r="A19" s="21" t="s">
        <v>82</v>
      </c>
      <c r="B19" s="19" t="s">
        <v>83</v>
      </c>
      <c r="C19" s="19" t="s">
        <v>84</v>
      </c>
      <c r="D19" s="37"/>
    </row>
    <row r="20" spans="1:4" ht="14.25" x14ac:dyDescent="0.2">
      <c r="A20" s="21" t="s">
        <v>85</v>
      </c>
      <c r="B20" s="19" t="s">
        <v>86</v>
      </c>
      <c r="C20" s="19" t="s">
        <v>81</v>
      </c>
      <c r="D20" s="37"/>
    </row>
    <row r="21" spans="1:4" ht="15.75" x14ac:dyDescent="0.2">
      <c r="A21" s="21" t="s">
        <v>87</v>
      </c>
      <c r="B21" s="19" t="s">
        <v>88</v>
      </c>
      <c r="C21" s="20" t="s">
        <v>53</v>
      </c>
      <c r="D21" s="20"/>
    </row>
    <row r="22" spans="1:4" ht="14.25" x14ac:dyDescent="0.2">
      <c r="A22" s="24" t="s">
        <v>89</v>
      </c>
      <c r="B22" s="19" t="s">
        <v>90</v>
      </c>
      <c r="C22" s="19" t="s">
        <v>81</v>
      </c>
      <c r="D22" s="37"/>
    </row>
    <row r="23" spans="1:4" ht="14.25" x14ac:dyDescent="0.2">
      <c r="A23" s="24" t="s">
        <v>91</v>
      </c>
      <c r="B23" s="19" t="s">
        <v>92</v>
      </c>
      <c r="C23" s="19" t="s">
        <v>81</v>
      </c>
      <c r="D23" s="37"/>
    </row>
    <row r="24" spans="1:4" ht="14.25" x14ac:dyDescent="0.2">
      <c r="A24" s="24" t="s">
        <v>93</v>
      </c>
      <c r="B24" s="19" t="s">
        <v>94</v>
      </c>
      <c r="C24" s="19" t="s">
        <v>81</v>
      </c>
      <c r="D24" s="37"/>
    </row>
    <row r="25" spans="1:4" ht="14.25" x14ac:dyDescent="0.2">
      <c r="A25" s="24" t="s">
        <v>95</v>
      </c>
      <c r="B25" s="19" t="s">
        <v>96</v>
      </c>
      <c r="C25" s="19" t="s">
        <v>81</v>
      </c>
      <c r="D25" s="37"/>
    </row>
    <row r="26" spans="1:4" ht="14.25" x14ac:dyDescent="0.2">
      <c r="A26" s="21" t="s">
        <v>97</v>
      </c>
      <c r="B26" s="19" t="s">
        <v>98</v>
      </c>
      <c r="C26" s="19" t="s">
        <v>99</v>
      </c>
      <c r="D26" s="37"/>
    </row>
    <row r="27" spans="1:4" ht="14.25" x14ac:dyDescent="0.2">
      <c r="A27" s="21" t="s">
        <v>100</v>
      </c>
      <c r="B27" s="19" t="s">
        <v>101</v>
      </c>
      <c r="C27" s="19" t="s">
        <v>102</v>
      </c>
      <c r="D27" s="37"/>
    </row>
    <row r="28" spans="1:4" ht="15" x14ac:dyDescent="0.2">
      <c r="A28" s="79" t="s">
        <v>103</v>
      </c>
      <c r="B28" s="79"/>
      <c r="C28" s="79"/>
      <c r="D28" s="37">
        <f>SUM(D7:D27)</f>
        <v>0</v>
      </c>
    </row>
    <row r="29" spans="1:4" ht="15.75" x14ac:dyDescent="0.2">
      <c r="A29" s="80" t="s">
        <v>19</v>
      </c>
      <c r="B29" s="80"/>
      <c r="C29" s="80"/>
      <c r="D29" s="80"/>
    </row>
    <row r="30" spans="1:4" ht="31.5" x14ac:dyDescent="0.2">
      <c r="A30" s="25" t="s">
        <v>104</v>
      </c>
      <c r="B30" s="77" t="s">
        <v>107</v>
      </c>
      <c r="C30" s="77"/>
      <c r="D30" s="77"/>
    </row>
  </sheetData>
  <mergeCells count="7">
    <mergeCell ref="A1:D1"/>
    <mergeCell ref="B30:D30"/>
    <mergeCell ref="A2:D2"/>
    <mergeCell ref="A3:D3"/>
    <mergeCell ref="A4:D4"/>
    <mergeCell ref="A28:C28"/>
    <mergeCell ref="A29:D29"/>
  </mergeCells>
  <conditionalFormatting sqref="D7:D15">
    <cfRule type="containsBlanks" dxfId="3" priority="4">
      <formula>LEN(TRIM(D7))=0</formula>
    </cfRule>
  </conditionalFormatting>
  <conditionalFormatting sqref="D17:D20">
    <cfRule type="containsBlanks" dxfId="2" priority="3">
      <formula>LEN(TRIM(D17))=0</formula>
    </cfRule>
  </conditionalFormatting>
  <conditionalFormatting sqref="D22:D27">
    <cfRule type="containsBlanks" dxfId="1" priority="2">
      <formula>LEN(TRIM(D22))=0</formula>
    </cfRule>
  </conditionalFormatting>
  <conditionalFormatting sqref="D28">
    <cfRule type="containsBlanks" dxfId="0" priority="1">
      <formula>LEN(TRIM(D28))=0</formula>
    </cfRule>
  </conditionalFormatting>
  <pageMargins left="0.43307086614173229" right="0.55118110236220474" top="0.70866141732283472" bottom="0.78740157480314965"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EOT Crane</vt:lpstr>
      <vt:lpstr>ANNEXURE I</vt:lpstr>
      <vt:lpstr>ANNEXURE II</vt:lpstr>
      <vt:lpstr>ANNEXURE III</vt:lpstr>
      <vt:lpstr>Annexure-IV MS</vt:lpstr>
      <vt:lpstr>'ANNEXURE 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Rakesh Gupta</dc:creator>
  <cp:lastModifiedBy>Sanjeev Kumar</cp:lastModifiedBy>
  <cp:lastPrinted>2024-02-22T09:06:01Z</cp:lastPrinted>
  <dcterms:created xsi:type="dcterms:W3CDTF">2022-01-17T04:56:53Z</dcterms:created>
  <dcterms:modified xsi:type="dcterms:W3CDTF">2024-02-27T08:56:11Z</dcterms:modified>
</cp:coreProperties>
</file>