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codeName="ThisWorkbook" defaultThemeVersion="124226"/>
  <mc:AlternateContent xmlns:mc="http://schemas.openxmlformats.org/markup-compatibility/2006">
    <mc:Choice Requires="x15">
      <x15ac:absPath xmlns:x15ac="http://schemas.microsoft.com/office/spreadsheetml/2010/11/ac" url="C:\Users\6147399\Desktop\MM\Shapurkandi\"/>
    </mc:Choice>
  </mc:AlternateContent>
  <xr:revisionPtr revIDLastSave="0" documentId="13_ncr:1_{CD0F30EC-3916-48D7-ACCA-F2BC579508C6}" xr6:coauthVersionLast="36" xr6:coauthVersionMax="36" xr10:uidLastSave="{00000000-0000-0000-0000-000000000000}"/>
  <bookViews>
    <workbookView xWindow="0" yWindow="0" windowWidth="24000" windowHeight="9405" tabRatio="861" xr2:uid="{00000000-000D-0000-FFFF-FFFF00000000}"/>
  </bookViews>
  <sheets>
    <sheet name="MAIN SHEET" sheetId="2" r:id="rId1"/>
    <sheet name="ANNEXURE-I" sheetId="1" r:id="rId2"/>
    <sheet name="APPENDIX-A" sheetId="3" r:id="rId3"/>
    <sheet name="APPENDIX-B" sheetId="4" r:id="rId4"/>
    <sheet name="ANNEXURE-II" sheetId="6" r:id="rId5"/>
  </sheets>
  <definedNames>
    <definedName name="_xlnm._FilterDatabase" localSheetId="3" hidden="1">'APPENDIX-B'!$A$6:$I$58</definedName>
    <definedName name="_xlnm.Print_Area" localSheetId="1">'ANNEXURE-I'!$A$1:$J$80</definedName>
    <definedName name="_xlnm.Print_Area" localSheetId="4">'ANNEXURE-II'!$A$1:$F$48</definedName>
    <definedName name="_xlnm.Print_Area" localSheetId="2">'APPENDIX-A'!$A$1:$F$31</definedName>
    <definedName name="_xlnm.Print_Area" localSheetId="3">'APPENDIX-B'!$A$1:$F$58</definedName>
    <definedName name="_xlnm.Print_Area" localSheetId="0">'MAIN SHEET'!$A$1:$N$13</definedName>
    <definedName name="_xlnm.Print_Titles" localSheetId="1">'ANNEXURE-I'!$2:$5</definedName>
    <definedName name="_xlnm.Print_Titles" localSheetId="4">'ANNEXURE-II'!$1:$6</definedName>
    <definedName name="_xlnm.Print_Titles" localSheetId="3">'APPENDIX-B'!$1:$6</definedName>
  </definedNames>
  <calcPr calcId="191029"/>
</workbook>
</file>

<file path=xl/calcChain.xml><?xml version="1.0" encoding="utf-8"?>
<calcChain xmlns="http://schemas.openxmlformats.org/spreadsheetml/2006/main">
  <c r="J11" i="2" l="1"/>
  <c r="F55" i="4" l="1"/>
  <c r="G73" i="1" s="1"/>
  <c r="G72" i="1"/>
  <c r="F12" i="2" l="1"/>
  <c r="H12" i="2" s="1"/>
  <c r="M12" i="2" s="1"/>
  <c r="N12" i="2" s="1"/>
  <c r="M11" i="2"/>
  <c r="N11" i="2" s="1"/>
  <c r="J9" i="2"/>
  <c r="M9" i="2" s="1"/>
  <c r="N9" i="2" s="1"/>
  <c r="J74" i="1" l="1"/>
  <c r="J71" i="1"/>
  <c r="J67" i="1"/>
  <c r="J68" i="1"/>
  <c r="J69" i="1"/>
  <c r="J66" i="1"/>
  <c r="J65" i="1"/>
  <c r="J64" i="1"/>
  <c r="J63" i="1"/>
  <c r="J62" i="1"/>
  <c r="J61" i="1"/>
  <c r="J60" i="1"/>
  <c r="J59" i="1"/>
  <c r="J58" i="1"/>
  <c r="J56" i="1"/>
  <c r="J54" i="1"/>
  <c r="J53" i="1"/>
  <c r="J52" i="1"/>
  <c r="J51" i="1"/>
  <c r="J49" i="1"/>
  <c r="J48" i="1"/>
  <c r="J46" i="1"/>
  <c r="J45" i="1"/>
  <c r="J37" i="1"/>
  <c r="J43" i="1"/>
  <c r="J42" i="1"/>
  <c r="J41" i="1"/>
  <c r="J40" i="1"/>
  <c r="J39" i="1"/>
  <c r="J38" i="1"/>
  <c r="J36" i="1"/>
  <c r="J33" i="1"/>
  <c r="J32" i="1"/>
  <c r="J29" i="1"/>
  <c r="J28" i="1"/>
  <c r="J27" i="1"/>
  <c r="J26" i="1"/>
  <c r="J24" i="1"/>
  <c r="J23" i="1"/>
  <c r="J22" i="1"/>
  <c r="J17" i="1"/>
  <c r="J20" i="1"/>
  <c r="J19" i="1"/>
  <c r="J18" i="1"/>
  <c r="J15" i="1"/>
  <c r="J14" i="1"/>
  <c r="J12" i="1"/>
  <c r="J11" i="1"/>
  <c r="J10" i="1"/>
  <c r="J8" i="1"/>
  <c r="J7" i="1"/>
  <c r="H24" i="1"/>
  <c r="H73" i="1"/>
  <c r="H72" i="1"/>
  <c r="H71" i="1"/>
  <c r="H69" i="1"/>
  <c r="H68" i="1"/>
  <c r="H67" i="1"/>
  <c r="H66" i="1"/>
  <c r="H65" i="1"/>
  <c r="H64" i="1"/>
  <c r="H63" i="1"/>
  <c r="H62" i="1"/>
  <c r="H61" i="1"/>
  <c r="H60" i="1"/>
  <c r="H59" i="1"/>
  <c r="H58" i="1"/>
  <c r="H56" i="1"/>
  <c r="H54" i="1"/>
  <c r="H53" i="1"/>
  <c r="H52" i="1"/>
  <c r="H51" i="1"/>
  <c r="H49" i="1"/>
  <c r="H48" i="1"/>
  <c r="H46" i="1"/>
  <c r="H45" i="1"/>
  <c r="H43" i="1"/>
  <c r="H42" i="1"/>
  <c r="H41" i="1"/>
  <c r="H40" i="1"/>
  <c r="H39" i="1"/>
  <c r="H38" i="1"/>
  <c r="H37" i="1"/>
  <c r="H36" i="1"/>
  <c r="H33" i="1"/>
  <c r="H32" i="1"/>
  <c r="H29" i="1"/>
  <c r="H28" i="1"/>
  <c r="H27" i="1"/>
  <c r="H26" i="1"/>
  <c r="H23" i="1"/>
  <c r="H22" i="1"/>
  <c r="H20" i="1"/>
  <c r="H19" i="1"/>
  <c r="H18" i="1"/>
  <c r="H17" i="1"/>
  <c r="H15" i="1"/>
  <c r="H14" i="1"/>
  <c r="H12" i="1"/>
  <c r="H11" i="1"/>
  <c r="H10" i="1"/>
  <c r="H8" i="1"/>
  <c r="H7" i="1"/>
  <c r="F7" i="3"/>
  <c r="F8" i="3"/>
  <c r="F9" i="3"/>
  <c r="F10" i="3"/>
  <c r="F11" i="3"/>
  <c r="F12" i="3"/>
  <c r="F13" i="3"/>
  <c r="F14" i="3"/>
  <c r="F15" i="3"/>
  <c r="F16" i="3"/>
  <c r="F17" i="3"/>
  <c r="F18" i="3"/>
  <c r="F19" i="3"/>
  <c r="F31" i="3" s="1"/>
  <c r="F20" i="3"/>
  <c r="F21" i="3"/>
  <c r="F22" i="3"/>
  <c r="F23" i="3"/>
  <c r="F24" i="3"/>
  <c r="F25" i="3"/>
  <c r="F26" i="3"/>
  <c r="F27" i="3"/>
  <c r="F28" i="3"/>
  <c r="F29" i="3"/>
  <c r="F30" i="3"/>
  <c r="F6" i="3"/>
  <c r="F54" i="4"/>
  <c r="F52" i="4"/>
  <c r="F51" i="4"/>
  <c r="F49" i="4"/>
  <c r="F48" i="4"/>
  <c r="F46" i="4"/>
  <c r="F45" i="4"/>
  <c r="F44" i="4"/>
  <c r="F43" i="4"/>
  <c r="F41" i="4"/>
  <c r="F39" i="4"/>
  <c r="F38" i="4"/>
  <c r="F36" i="4"/>
  <c r="F34" i="4"/>
  <c r="F33" i="4"/>
  <c r="F32" i="4"/>
  <c r="F30" i="4"/>
  <c r="F29" i="4"/>
  <c r="F28" i="4"/>
  <c r="F26" i="4"/>
  <c r="F25" i="4"/>
  <c r="F24" i="4"/>
  <c r="F23" i="4"/>
  <c r="F22" i="4"/>
  <c r="F20" i="4"/>
  <c r="F19" i="4"/>
  <c r="F18" i="4"/>
  <c r="F16" i="4"/>
  <c r="F15" i="4"/>
  <c r="F14" i="4"/>
  <c r="F12" i="4"/>
  <c r="F8" i="4"/>
  <c r="F9" i="4"/>
  <c r="F10" i="4"/>
  <c r="F7" i="4"/>
  <c r="F42" i="6"/>
  <c r="H75" i="1" l="1"/>
  <c r="F10" i="2" s="1"/>
  <c r="J75" i="1"/>
  <c r="I11" i="2" s="1"/>
  <c r="H10" i="2" l="1"/>
  <c r="M10" i="2" s="1"/>
  <c r="N10" i="2" l="1"/>
  <c r="N7" i="2" s="1"/>
</calcChain>
</file>

<file path=xl/sharedStrings.xml><?xml version="1.0" encoding="utf-8"?>
<sst xmlns="http://schemas.openxmlformats.org/spreadsheetml/2006/main" count="532" uniqueCount="313">
  <si>
    <t>UNIT</t>
  </si>
  <si>
    <t>SL NO</t>
  </si>
  <si>
    <t>Qty</t>
  </si>
  <si>
    <t>Wall mounted dampers (gravity operated) for different areas.</t>
  </si>
  <si>
    <t>Capacity 10,000 CMH with Motor rating 2.2 KW</t>
  </si>
  <si>
    <t>Capacity 7,500 CMH with Motor rating 1.5 KW</t>
  </si>
  <si>
    <t>Capacity 4,000 CMH with Motor rating 0.75 KW</t>
  </si>
  <si>
    <t>Capacity 7,500 CMH with Motor rating 1.1 KW</t>
  </si>
  <si>
    <t>Capacity 10,000 CMH withMotor rating 1.5 KW</t>
  </si>
  <si>
    <t>Capacity 2,000 CMH with Motor rating 0.55 KW</t>
  </si>
  <si>
    <t>Capacity 7,500 CMH with Motor rating 0.55 KW</t>
  </si>
  <si>
    <t>Capacity 2,000 CMH with Motor rating 0.37 KW</t>
  </si>
  <si>
    <t>NO</t>
  </si>
  <si>
    <t>SQM*</t>
  </si>
  <si>
    <t>LOT</t>
  </si>
  <si>
    <t xml:space="preserve">NAME OF PROJECT:
</t>
  </si>
  <si>
    <t>NAME OF PACKAGE:</t>
  </si>
  <si>
    <t>TECHNICAL SPECIFICATION No:</t>
  </si>
  <si>
    <t>S. No.</t>
  </si>
  <si>
    <t>Description</t>
  </si>
  <si>
    <t>NOTES</t>
  </si>
  <si>
    <t>SET</t>
  </si>
  <si>
    <t>NO.</t>
  </si>
  <si>
    <t>Measuring tape</t>
  </si>
  <si>
    <t>Tachometer</t>
  </si>
  <si>
    <t>Double ended spanner</t>
  </si>
  <si>
    <t>Ring spanners</t>
  </si>
  <si>
    <t>Gasket punch</t>
  </si>
  <si>
    <t>Center punch</t>
  </si>
  <si>
    <t>Hammer with wooden handles</t>
  </si>
  <si>
    <t>Scissors for sheet metal cutting</t>
  </si>
  <si>
    <t>Torch light (suitable for 2 cells)</t>
  </si>
  <si>
    <t>Anemometer</t>
  </si>
  <si>
    <t>Multimeter</t>
  </si>
  <si>
    <t>Compound pressure gauge</t>
  </si>
  <si>
    <t>Slide wrench 8”</t>
  </si>
  <si>
    <t>Slide wrench 10”</t>
  </si>
  <si>
    <t>Align key set</t>
  </si>
  <si>
    <t>MS tool box</t>
  </si>
  <si>
    <t>PRESSURE GAUGE</t>
  </si>
  <si>
    <t>TEMPERATURE GAUGE</t>
  </si>
  <si>
    <t>FILTER</t>
  </si>
  <si>
    <t>FAN BELTS</t>
  </si>
  <si>
    <t>Slide wrench 6”</t>
  </si>
  <si>
    <t>Box spanner set</t>
  </si>
  <si>
    <t>Screw driver set</t>
  </si>
  <si>
    <t xml:space="preserve">ABOVE IS THE MINIMUM LIST. ANY OTHER COMMISSIONING SPARE REQUIRED FOR THE SYSTEM SHALL ALSO BE PROVIDED BY THE VENDOR WITHOUT ANY COST IMPLICATION.
</t>
  </si>
  <si>
    <t>VENTILATION SYSTEM</t>
  </si>
  <si>
    <t>MAJOR BREAK-UP OF PRICES GIVEN IN 1.0 ABOVE.</t>
  </si>
  <si>
    <t>QTY</t>
  </si>
  <si>
    <t>Lot</t>
  </si>
  <si>
    <t>DESCRIPTION</t>
  </si>
  <si>
    <t xml:space="preserve">ELECTRICAL </t>
  </si>
  <si>
    <t>MECHANICAL</t>
  </si>
  <si>
    <t>Set</t>
  </si>
  <si>
    <t>HVAC SYSTEM</t>
  </si>
  <si>
    <t>A</t>
  </si>
  <si>
    <t>AIR COOLED SPLIT UNITS consisting of outdoor unit (having compressor condenser coils with fan and motor), indoor unit (having evaporator coil, filter,fan with motor), interconnecting refrigerant piping as per site requirement &amp; fittings with insulation, cordless remote, electrical power cord upto the nearest available point along with isolator / MCB, fixing frame for indoor and outdoor unit, Stablizer,etc. (Maximum avaiable BEE star Rating)</t>
  </si>
  <si>
    <t xml:space="preserve">2.0 TR capacity (non-ductable type, 240 V, 1 phase isolation switch) i.e MCB of suitable rating as specified.     </t>
  </si>
  <si>
    <t>18G.</t>
  </si>
  <si>
    <t>20G.</t>
  </si>
  <si>
    <t>22G.</t>
  </si>
  <si>
    <t>24G.</t>
  </si>
  <si>
    <t>Thermal insulation of supply air duct &amp; return air duct with finish as specified.</t>
  </si>
  <si>
    <t>Fire damper.</t>
  </si>
  <si>
    <t>Fire damper with auto resetting, limit switches, indication lamps etc.</t>
  </si>
  <si>
    <r>
      <rPr>
        <b/>
        <sz val="10"/>
        <rFont val="Arial"/>
        <family val="2"/>
      </rPr>
      <t>SUPPLY AIR DIFFUSERS / GRILLS</t>
    </r>
    <r>
      <rPr>
        <sz val="10"/>
        <rFont val="Arial"/>
        <family val="2"/>
      </rPr>
      <t xml:space="preserve">  with VCD (G.I ) complete with fixing frames, nuts, bolts, gaskets, washers etc</t>
    </r>
  </si>
  <si>
    <r>
      <rPr>
        <b/>
        <sz val="10"/>
        <rFont val="Arial"/>
        <family val="2"/>
      </rPr>
      <t>RETURN AIR DIFFUSERS / GRILLS</t>
    </r>
    <r>
      <rPr>
        <sz val="10"/>
        <rFont val="Arial"/>
        <family val="2"/>
      </rPr>
      <t xml:space="preserve"> without VCD (G.I) complete with fixing frames, nuts, bolts, gaskets, washers etc</t>
    </r>
  </si>
  <si>
    <t>Handling arrangement for HVAC equipments</t>
  </si>
  <si>
    <t>B</t>
  </si>
  <si>
    <t>AIR CONDITIONING SYSTEM</t>
  </si>
  <si>
    <t>C</t>
  </si>
  <si>
    <t>COMMON ITEM FOR HVAC SYSTEM</t>
  </si>
  <si>
    <t>17.1*</t>
  </si>
  <si>
    <t xml:space="preserve">Grills / Diffusers </t>
  </si>
  <si>
    <t>NO*</t>
  </si>
  <si>
    <t>Rmt*</t>
  </si>
  <si>
    <t>The bidder shall furnish unit rates for variable item (marked *) for necessary adjustment (plus or minus) variation during detailed engg. stage. The unit rates quoted above shall be considered for adjustment and no separate unit rates shall be quoted. Unit rates shall be valid throughout the contract. Final qty. shall be paid as per actual measurment at site for erection for all the variable items.</t>
  </si>
  <si>
    <t>Price format shall not be changed by the bidder as the bidder may get disqualified by doing so.</t>
  </si>
  <si>
    <t>The BOQ mentioned above shall be read in conjunction with technical specification requirement. Any item required as per technical specification but not specifically indicated in above BOQ, shall deemed to be inculded in total prices quoted by bidder. No additional price shall be payable against such items.</t>
  </si>
  <si>
    <t>HVAC SYSTEMM</t>
  </si>
  <si>
    <t>Nos.</t>
  </si>
  <si>
    <t>Sets</t>
  </si>
  <si>
    <t xml:space="preserve">a) Spares listed in Price Schedule is bare minimum requirement. In case any additional mandatory spares requirement is covered elsewhere in the tender specification apart from specified above, same shall be deemed to have been covered in bidder’s scope of supply.
</t>
  </si>
  <si>
    <t>b) One set corresponds to actual quantity of components and devices as installed for the equipment at Site.</t>
  </si>
  <si>
    <t xml:space="preserve">c) All Spares shall be supplied as per the requirement of the specifications. In case any spare indicated in the specification is “not applicable” for particular equipment, then suitable applicable alternate spare has been offered / shall be supplied by the bidder without any financial implication."     </t>
  </si>
  <si>
    <t>d) Any item which is quoted as “not applicable” by the bidder in the above list and is found to be “applicable” at a later date shall be supplied by the bidder without any commercial and delivery implication.</t>
  </si>
  <si>
    <t>e) Any cell left blank in the unpriced schedule shall be treated as “Quoted” and is included in total price.</t>
  </si>
  <si>
    <t xml:space="preserve">Notes:
</t>
  </si>
  <si>
    <t>MS Duct With Epoxy paint ( grills etc)</t>
  </si>
  <si>
    <t>POWER CONTACTORS</t>
  </si>
  <si>
    <t>AUXILIARY CONTACTORS</t>
  </si>
  <si>
    <t>INDICATING LAMPS</t>
  </si>
  <si>
    <t>OTHERS</t>
  </si>
  <si>
    <t>MCB</t>
  </si>
  <si>
    <t>FOR ELECTRICAL ITEMS " SET COMPRISES OF ALL ALPHABETS 100 NOS. EACH AND NUMERALS (0-9) 100 NOS. EACH.</t>
  </si>
  <si>
    <r>
      <t xml:space="preserve">Total lump sum firm price for </t>
    </r>
    <r>
      <rPr>
        <b/>
        <sz val="11"/>
        <rFont val="Arial"/>
        <family val="2"/>
      </rPr>
      <t xml:space="preserve">Supply part </t>
    </r>
    <r>
      <rPr>
        <sz val="11"/>
        <rFont val="Arial"/>
        <family val="2"/>
      </rPr>
      <t xml:space="preserve">comprising of design (i.e.preparation and submission of drawing /documents including “As Built” drawings and O&amp;M manuals), engineering, manufacture, fabrication, assembly, inspection / testing at vendor's &amp; sub-vendor’s works, painting, maintenance tools &amp; tackles (as applicable), fill of lubricants &amp; consumables alongwith spares for erection as required, startup and commissioning spares as required, forwarding, proper packing, shipment and delivery at site for the total scope defined as per BHEL NIT &amp; tender technical specification as specified above, amendment &amp; agreements till placement of order. </t>
    </r>
    <r>
      <rPr>
        <b/>
        <sz val="11"/>
        <rFont val="Arial"/>
        <family val="2"/>
      </rPr>
      <t>(Break-up as per Annexure-I)</t>
    </r>
  </si>
  <si>
    <r>
      <t>Total lumpsum firm price  for</t>
    </r>
    <r>
      <rPr>
        <b/>
        <sz val="11"/>
        <rFont val="Arial"/>
        <family val="2"/>
      </rPr>
      <t xml:space="preserve"> Mandatory Spares</t>
    </r>
    <r>
      <rPr>
        <sz val="11"/>
        <rFont val="Arial"/>
        <family val="2"/>
      </rPr>
      <t xml:space="preserve"> comprising of manufacture, fabrication, assembly, inspection / testing (as applicable) at vendor's &amp; sub-vendor’s works, painting, forwarding, proper packing, shipment, delivery at site &amp; guarantee as per tender technical specification above, amendment &amp; agreements till placement of order.  </t>
    </r>
    <r>
      <rPr>
        <b/>
        <sz val="11"/>
        <rFont val="Arial"/>
        <family val="2"/>
      </rPr>
      <t>(Price break up of mandatory spares is to be furnished as per Annexure- II)</t>
    </r>
  </si>
  <si>
    <t>SUPPLY</t>
  </si>
  <si>
    <t>E&amp;C</t>
  </si>
  <si>
    <t>TOTAL</t>
  </si>
  <si>
    <t>NA</t>
  </si>
  <si>
    <r>
      <t xml:space="preserve">Total lumpsum firm prices  for </t>
    </r>
    <r>
      <rPr>
        <b/>
        <sz val="11"/>
        <rFont val="Arial"/>
        <family val="2"/>
      </rPr>
      <t xml:space="preserve">Services part </t>
    </r>
    <r>
      <rPr>
        <sz val="11"/>
        <rFont val="Arial"/>
        <family val="2"/>
      </rPr>
      <t xml:space="preserve">comprising for unloading, handling, transportation to stores area &amp; storage, transporation to site (from stores area) &amp; in-site transportation, assembly, erection &amp; commissioning, final painting at site, minor civil work, trial run at site and carrying out Performance guarantee / Functional / Demonstration tests at site (As applicable), training of customer/client O&amp;M staff and handover in flawless condition of the package to the end customer complete with all accessories for the total scope defined as per BHEL NIT &amp; tender technical specification as specified above, amendment &amp; agreements till placement of order. </t>
    </r>
    <r>
      <rPr>
        <b/>
        <sz val="11"/>
        <rFont val="Arial"/>
        <family val="2"/>
      </rPr>
      <t>(Break-up as per Annexure-I)</t>
    </r>
  </si>
  <si>
    <t>ANNEXURE - II
LIST OF MANDATORY SPARES</t>
  </si>
  <si>
    <t>APPENDIX-B
Commissioning spares</t>
  </si>
  <si>
    <t xml:space="preserve">APPENDIX-A
Special tools &amp; tackles for maintenance </t>
  </si>
  <si>
    <t>ANNEXURE - I
 PRICE BREAKUP (FOR MAIN PLANT AND OTHER AUX BUILDINGS)</t>
  </si>
  <si>
    <t>206 MW SHAHPURKANDI HEP</t>
  </si>
  <si>
    <t>PE-TS-406-571-11000-A001</t>
  </si>
  <si>
    <t>PE-TS-406-571-11000-A0011</t>
  </si>
  <si>
    <t>Capacity 15,000 CMH withMotor rating 2.2 KW</t>
  </si>
  <si>
    <t>Capacity 1000 CMH with Motor rating  100 watts</t>
  </si>
  <si>
    <t>FIELD INSTRUMENTS like gauges, transmitter, switces for measuring of flow, temperature, pressure, level, humidity,RH and other instrument required for local monitoring &amp; control etc for HVAC System</t>
  </si>
  <si>
    <t>Motorized actuator with single phase power supply for the above fire damper</t>
  </si>
  <si>
    <t xml:space="preserve">Motorized actuator with single phase power supply for the above VCD </t>
  </si>
  <si>
    <r>
      <rPr>
        <b/>
        <sz val="10"/>
        <rFont val="Arial"/>
        <family val="2"/>
      </rPr>
      <t>VOLUME CONTROL DAMPERS</t>
    </r>
    <r>
      <rPr>
        <sz val="10"/>
        <rFont val="Arial"/>
        <family val="2"/>
      </rPr>
      <t xml:space="preserve"> in GI construction as per specifications for supply / return ducts/ Air Washer room  complete with fixing arrangement.</t>
    </r>
  </si>
  <si>
    <t>Capacity 4,000 CMH with Motor rating 0.55 KW</t>
  </si>
  <si>
    <t>3.1*</t>
  </si>
  <si>
    <t>3.2*</t>
  </si>
  <si>
    <t>3.3*</t>
  </si>
  <si>
    <t>4.1*</t>
  </si>
  <si>
    <t>4.2*</t>
  </si>
  <si>
    <t>5.1*</t>
  </si>
  <si>
    <t>5.2*</t>
  </si>
  <si>
    <t>5.3*</t>
  </si>
  <si>
    <t>5.4*</t>
  </si>
  <si>
    <t>6.1*</t>
  </si>
  <si>
    <t>7.1*</t>
  </si>
  <si>
    <t>15*</t>
  </si>
  <si>
    <t xml:space="preserve">Electric Room heater(Oil filled ) with fan  2000W </t>
  </si>
  <si>
    <t>18.1*</t>
  </si>
  <si>
    <r>
      <rPr>
        <b/>
        <sz val="10"/>
        <rFont val="Arial"/>
        <family val="2"/>
      </rPr>
      <t>PLC BASED CONTROL SYSTEM</t>
    </r>
    <r>
      <rPr>
        <sz val="10"/>
        <rFont val="Arial"/>
        <family val="2"/>
      </rPr>
      <t xml:space="preserve"> for HVAC system - with Hot redundant PLC consisting of PLC Panels for AWU room , RIO Panel etc, OWS, Key board, I/O modules, I/O adopter modules, Furniture for PLC ( as required), power supply, UPS, Battery and Battery Charger, printer, Connectivity to SCADA for monitoring purpose, etc as specified as per tender specification</t>
    </r>
  </si>
  <si>
    <t>1T Chain Pulley Block arrangment with tripod</t>
  </si>
  <si>
    <t>MS(epoxy painted) Make up water Tanks 4 m3 (min thickness 5mm)</t>
  </si>
  <si>
    <t>Bearings for each type of fan.</t>
  </si>
  <si>
    <t>V-belts / flexible coupling set for each type of
fan</t>
  </si>
  <si>
    <t>Filter bank type and size used</t>
  </si>
  <si>
    <t xml:space="preserve">Piping with valves , strainers , fitting etc  to complete the system  from Make up water pumps to Make up tanks water tanks located above  Evaporative AHU units </t>
  </si>
  <si>
    <t>Powerhouse I</t>
  </si>
  <si>
    <t>Powerhouse II</t>
  </si>
  <si>
    <t xml:space="preserve">10% of Installed quantity </t>
  </si>
  <si>
    <t xml:space="preserve">12% of Installed quantity </t>
  </si>
  <si>
    <t xml:space="preserve">15% of Installed quantity </t>
  </si>
  <si>
    <t xml:space="preserve">20% of Installed quantity </t>
  </si>
  <si>
    <t xml:space="preserve">LV power cable each type </t>
  </si>
  <si>
    <t xml:space="preserve">Control cable each type </t>
  </si>
  <si>
    <t xml:space="preserve">Communication cable each type </t>
  </si>
  <si>
    <t xml:space="preserve">Terminals-MV Outdoor type Indoor type </t>
  </si>
  <si>
    <t xml:space="preserve">Lugs of each size </t>
  </si>
  <si>
    <t xml:space="preserve">Coaxial cables </t>
  </si>
  <si>
    <t xml:space="preserve">Cable glands of each size </t>
  </si>
  <si>
    <t xml:space="preserve">Junction boxes of each size </t>
  </si>
  <si>
    <t xml:space="preserve">Cable tray of each size </t>
  </si>
  <si>
    <t xml:space="preserve">Cable supports, hardware etc </t>
  </si>
  <si>
    <t>A. CABLES &amp; CABLING ITEMS</t>
  </si>
  <si>
    <t>B. LV SWITCHGEARS</t>
  </si>
  <si>
    <t xml:space="preserve">2 nos. </t>
  </si>
  <si>
    <t xml:space="preserve">1 nos. </t>
  </si>
  <si>
    <t xml:space="preserve">2 sets </t>
  </si>
  <si>
    <t>2 sets</t>
  </si>
  <si>
    <t xml:space="preserve"> 1 nos. </t>
  </si>
  <si>
    <t xml:space="preserve">1 no. </t>
  </si>
  <si>
    <t xml:space="preserve">4 sets </t>
  </si>
  <si>
    <t xml:space="preserve">DC Motors for draw-out circuit breakers of each type </t>
  </si>
  <si>
    <t xml:space="preserve">DC Coils for draw-out circuit breakers of each type </t>
  </si>
  <si>
    <t xml:space="preserve">AC Motor for draw-out circuit breakers </t>
  </si>
  <si>
    <t xml:space="preserve">Main contacts for draw-out circuit breakers </t>
  </si>
  <si>
    <t xml:space="preserve"> Secondary contacts for draw-out circuit breakers </t>
  </si>
  <si>
    <t xml:space="preserve">control switch of each type </t>
  </si>
  <si>
    <t xml:space="preserve">Solid -state over current trip devices without ground fault element </t>
  </si>
  <si>
    <t xml:space="preserve">solid-state over current trip devices with ground fault element </t>
  </si>
  <si>
    <t xml:space="preserve">Bus bars of each capacity for distribution centers </t>
  </si>
  <si>
    <t xml:space="preserve">Spring loaded plug-in connectors for starter modules </t>
  </si>
  <si>
    <t xml:space="preserve">Molded case circuit breakers one of each type </t>
  </si>
  <si>
    <r>
      <rPr>
        <b/>
        <sz val="11"/>
        <color theme="1"/>
        <rFont val="Calibri"/>
        <family val="2"/>
        <scheme val="minor"/>
      </rPr>
      <t>NOTE</t>
    </r>
    <r>
      <rPr>
        <sz val="11"/>
        <color theme="1"/>
        <rFont val="Calibri"/>
        <family val="2"/>
        <scheme val="minor"/>
      </rPr>
      <t>: Minimum one drum (of standard length) is to be provided for all power and control cable of each type and size
as mandatory spare.</t>
    </r>
  </si>
  <si>
    <t xml:space="preserve">% of installed quantity </t>
  </si>
  <si>
    <t xml:space="preserve">NO. </t>
  </si>
  <si>
    <t>One lifting and transfer truck for draw-out circuit breakers</t>
  </si>
  <si>
    <t>One portable test set for test purposes and calibration of the circuit
breaker over current tripping devices</t>
  </si>
  <si>
    <t>One device for slow closing</t>
  </si>
  <si>
    <t>One set of templates</t>
  </si>
  <si>
    <t>One set of gauges</t>
  </si>
  <si>
    <t>One set of special keys for contact adjustment</t>
  </si>
  <si>
    <t>1 set of 3</t>
  </si>
  <si>
    <t>Meter</t>
  </si>
  <si>
    <t>Metres</t>
  </si>
  <si>
    <t xml:space="preserve">1 set of 3 poles </t>
  </si>
  <si>
    <t>1 no. of each rating/type</t>
  </si>
  <si>
    <t>FACTORY BUILT ASSEMBLIES (PCC/MCC/DB)</t>
  </si>
  <si>
    <t>Busbar supports (Horizontal)</t>
  </si>
  <si>
    <t>Primary isolating contacts (Bus side) of each rating</t>
  </si>
  <si>
    <t>100A</t>
  </si>
  <si>
    <t>250A</t>
  </si>
  <si>
    <t>400A</t>
  </si>
  <si>
    <t xml:space="preserve">Primary isolating contacts (Load side) of each rating </t>
  </si>
  <si>
    <t xml:space="preserve">Secondary isolating contacts of each rating </t>
  </si>
  <si>
    <t>Gaskets (each size)</t>
  </si>
  <si>
    <t>Fixed Terminal (1way)</t>
  </si>
  <si>
    <t>300mm</t>
  </si>
  <si>
    <t>500mm</t>
  </si>
  <si>
    <t>700mm</t>
  </si>
  <si>
    <t>Wire (for secondary wiring)</t>
  </si>
  <si>
    <r>
      <t>2.5 mm</t>
    </r>
    <r>
      <rPr>
        <vertAlign val="superscript"/>
        <sz val="10"/>
        <rFont val="Times New Roman"/>
        <family val="1"/>
      </rPr>
      <t>2</t>
    </r>
  </si>
  <si>
    <r>
      <t>1.5mm</t>
    </r>
    <r>
      <rPr>
        <vertAlign val="superscript"/>
        <sz val="10"/>
        <rFont val="Times New Roman"/>
        <family val="1"/>
      </rPr>
      <t>2</t>
    </r>
  </si>
  <si>
    <t>Lugs (for secondary wiring)</t>
  </si>
  <si>
    <t>ISOLATING SWITCH</t>
  </si>
  <si>
    <t>Main contact kit for each rating</t>
  </si>
  <si>
    <t xml:space="preserve">Contactor coil of each rating </t>
  </si>
  <si>
    <t>Contacts kit (main) for each rating</t>
  </si>
  <si>
    <t>Complete unit with 2NO + 2NC contacts</t>
  </si>
  <si>
    <t>Contactor coils</t>
  </si>
  <si>
    <t>AC for each rating</t>
  </si>
  <si>
    <t>DC for each rating</t>
  </si>
  <si>
    <t>MCCB</t>
  </si>
  <si>
    <t xml:space="preserve">PUSH BUTTONS </t>
  </si>
  <si>
    <t>Actuator contacts</t>
  </si>
  <si>
    <t>Element</t>
  </si>
  <si>
    <t>Complete unit</t>
  </si>
  <si>
    <t>Lens (assorted)</t>
  </si>
  <si>
    <t>Selector &amp; control switch (each type)</t>
  </si>
  <si>
    <t>a.</t>
  </si>
  <si>
    <t>b.</t>
  </si>
  <si>
    <t xml:space="preserve">ELECT LV SWITCHBOARDS, LPBS, LOCAL MOTOR STARTERS, AC FUSE DBs, CABLE TRAYS, TRAY SUPPORT, TERMINATION &amp; JOINTING KIT,  CABLING ITEMS, ABOVE GROUND EARTHING MATERIAL, LT POWER CABLES, LT CONTROL CABLES, SCREENED CONTROL CABLES ETC. FOR COMPLETENESS OF HVAC SYSTEM : </t>
  </si>
  <si>
    <t>LV SWITCHGEAR (PANELS, FEEDER MODULES, CABINET ETC.) WITH BASE FRAME AND ANGLE/CHANNEL FOR FLOOR MOUNTING/ WALL MOUNTING</t>
  </si>
  <si>
    <t xml:space="preserve">POWER HOUSE SWTCHBOARD (400A, 415V, 3PH-4 WIRE, INCOMER POWER CABLE SIZE - 1RUN-1C-400 SQMM/PHASE, 1RUN-1C-400 SQMM NEUTRAL, FLOOR MOUNTED) WITH INCOMER AS MCCB/ACB AND OUTGOING FEEDER WITH MCCB </t>
  </si>
  <si>
    <t>LOCAL PUSH BUTTON STATION (LPBS) FOR MOTOR DRIVES</t>
  </si>
  <si>
    <t xml:space="preserve">LOCAL MOTOR STARTER FOR SUPPLY AND EXHAUST FANS OF SMALLER RATING FOR LOCAL CONTROL  </t>
  </si>
  <si>
    <t>AC FUSE DBs for SINGLE PHASE LOADS (AS REQUIRED FOR LIMITING LT SWITCHGEAR LENGTH TO 10.8 METRE)</t>
  </si>
  <si>
    <t>CABLING ITEM (CABLE TRAY, TRAY SUPPORT, CLAMPS, TIE, CONNECTOR, CABLE GLANDS &amp; LUGS, TERMINATION &amp; JOINTING KIT AND CABLE JUNCTION BOX ETC.)</t>
  </si>
  <si>
    <t>ABOVE GROUND EARTHING MATERIAL</t>
  </si>
  <si>
    <t>LT POWER CABLE</t>
  </si>
  <si>
    <t>LT CONTROL CABLE</t>
  </si>
  <si>
    <t>SCREENED(INSTRUMENTATION) CONTROL CABLE</t>
  </si>
  <si>
    <t>INSULATING MATS FOR LT BOARDS MENTIONED UNDER SL. NO. 1 ABOVE</t>
  </si>
  <si>
    <t xml:space="preserve">COMMUNICABLE ETHERNET SWITCHES, CAT-6E AND OFC CABLE FOR NUMERICAL RELAYS INTEGRATION OF LT BOARDS(AS APPLICABLE) MENTIONED UNDER SL. NO. 1 ABOVE. ALL THE NUMERICAL RELAYS TO BE INTEGRATED AND ONE COMMON POINT TO BE MADE AVAILABLE FOR UPPER LEVEL DCS/SCADA COMMUNICATION.  </t>
  </si>
  <si>
    <t>Total</t>
  </si>
  <si>
    <t>13*</t>
  </si>
  <si>
    <t>14*</t>
  </si>
  <si>
    <t>Inlet Louvres</t>
  </si>
  <si>
    <t>Providing full support during FAT of DDCMIS, preparation of control scheme, and commissining of DDCMIS as per relevent specification.</t>
  </si>
  <si>
    <t>Mandays*</t>
  </si>
  <si>
    <t>C&amp;I</t>
  </si>
  <si>
    <t>For each type of switch offered</t>
  </si>
  <si>
    <t>No.s</t>
  </si>
  <si>
    <t>3 No.</t>
  </si>
  <si>
    <t>LOT*</t>
  </si>
  <si>
    <t>Axial flow supply fans with pre and fine filter (wall mounted) complete with casing, TEFC sq cage induction motors &amp; mounting frame, MS rain protection cowl, bird screen , structural support and all other accessories (suitable for 415V/3-phase supply). Following fan shall have 30 mmwc static pressure.</t>
  </si>
  <si>
    <t>Axial flow supply fans with pre filter (wall mounted) complete with casing, TEFC sq cage induction motors &amp; mounting frame, MS rain protection cowl, bird screen,structural support and all other accessories (suitable for 415V/3-phase supply). Following fan shall have 20 mmwc static pressure.</t>
  </si>
  <si>
    <r>
      <t>Axial flow exhaust fans (Bifurcated type, spark proof construction, wall mounted) complete with casing, flame proof motor &amp; mounting frame, MS rain protection cowl, bird screen, structural support and all other accessories epoxy painted (suitable for 415V/3-phase supply).</t>
    </r>
    <r>
      <rPr>
        <b/>
        <sz val="13"/>
        <rFont val="Arial"/>
        <family val="2"/>
      </rPr>
      <t xml:space="preserve">  </t>
    </r>
    <r>
      <rPr>
        <sz val="10"/>
        <rFont val="Arial"/>
        <family val="2"/>
      </rPr>
      <t>Following fan shall have 15 mmwc static pressure</t>
    </r>
    <r>
      <rPr>
        <b/>
        <sz val="13"/>
        <rFont val="Arial"/>
        <family val="2"/>
      </rPr>
      <t>.</t>
    </r>
  </si>
  <si>
    <r>
      <t>Exhaust fan (propeller type) completes with  induction motor &amp; mounting frame MS rain protection cowl, bird screen, structural support and all other accessories as specified (suitable for 240V/ 1 phase).</t>
    </r>
    <r>
      <rPr>
        <b/>
        <sz val="13"/>
        <rFont val="Arial"/>
        <family val="2"/>
      </rPr>
      <t xml:space="preserve"> </t>
    </r>
    <r>
      <rPr>
        <sz val="10"/>
        <rFont val="Arial"/>
        <family val="2"/>
      </rPr>
      <t>Following fan shall have 10 mmwc static pressure.</t>
    </r>
  </si>
  <si>
    <t>Axial flow exhaust fans (Wall mounted) complete with casing,TEFC sq cage induction motor &amp; mounting frame, MS rain protection cowl, bird screen,structural support and all other accessories epoxy painted (suitable for 415V/3-phase supply) as specified.Following fan shall have 10 mmwc static pressure.</t>
  </si>
  <si>
    <t>6.2*</t>
  </si>
  <si>
    <t>6.3*</t>
  </si>
  <si>
    <t>11.1*</t>
  </si>
  <si>
    <t>11.2*</t>
  </si>
  <si>
    <t>12.1*</t>
  </si>
  <si>
    <t>12.2*</t>
  </si>
  <si>
    <t>12.3*</t>
  </si>
  <si>
    <t>12.4*</t>
  </si>
  <si>
    <t>16*</t>
  </si>
  <si>
    <t>17.2*</t>
  </si>
  <si>
    <t>19.1*</t>
  </si>
  <si>
    <t>19.2*</t>
  </si>
  <si>
    <t xml:space="preserve">Any cell left blank in the unpriced schedule shall be treated as "Quoted" and included in total price </t>
  </si>
  <si>
    <t>Manual Hoists (Chain Pulley Block)
(FOR EACH TYPE &amp; CAPACITY)</t>
  </si>
  <si>
    <t>All Bearings</t>
  </si>
  <si>
    <t>Brake assembly and its liners (as
applicable)</t>
  </si>
  <si>
    <t>a</t>
  </si>
  <si>
    <t>b</t>
  </si>
  <si>
    <r>
      <t xml:space="preserve">Total lumpsum firm price inclusive of all prevailing taxes, duties and other levies for </t>
    </r>
    <r>
      <rPr>
        <b/>
        <sz val="11"/>
        <rFont val="Arial"/>
        <family val="2"/>
      </rPr>
      <t>Design</t>
    </r>
    <r>
      <rPr>
        <sz val="11"/>
        <rFont val="Arial"/>
        <family val="2"/>
      </rPr>
      <t xml:space="preserve"> (i.e. Preparation and submission of drawing /documents including “As Built” drawings and O&amp;M manuals) and engineering as per tender technical specification above, amendment &amp; agreements till placement of order. </t>
    </r>
  </si>
  <si>
    <r>
      <t xml:space="preserve">Total lump sum firm price for </t>
    </r>
    <r>
      <rPr>
        <b/>
        <sz val="11"/>
        <color theme="1"/>
        <rFont val="Arial"/>
        <family val="2"/>
      </rPr>
      <t>Supply part, Services part and Mandatory spares</t>
    </r>
    <r>
      <rPr>
        <sz val="11"/>
        <color theme="1"/>
        <rFont val="Arial"/>
        <family val="2"/>
      </rPr>
      <t xml:space="preserve"> comprising of design (i.e.preparation and submission of drawing /documents including “As Built” drawings and O&amp;M manuals), engineering, manufacture, fabrication, assembly, inspection / testing at vendor's &amp; sub-vendor’s works, painting, maintenance tools &amp; tackles (as applicable) fill of lubricants &amp; consumables, spares alongwith spares for erection, startup and commissioning as required, forwarding, proper packing, shipment and  unloading, handling, transportation to stores area &amp; storage, transporation and delivery at site, (from stores area) &amp; in-site transportation, assembly, erection &amp; commissioning, final painting at site, minor civil work, trial run at site and carrying out Performance guarantee / Functional / Demonstration tests at site (As applicable), training of customer/client O&amp;M staff  and handover in flawless condition of the package to the end customer complete with all accessories for the total scope defined as per BHEL NIT &amp; tender technical specification as specified above, amendment &amp; agreements till placement of order.</t>
    </r>
  </si>
  <si>
    <t xml:space="preserve">Make up water pumps 2x 100% for pumping make up water to Evaporative AHU Make up tank </t>
  </si>
  <si>
    <t>Total Ex-Works Price 
(INR)</t>
  </si>
  <si>
    <t>Unit Ex-Works Price 
(INR)</t>
  </si>
  <si>
    <t>1.2.1</t>
  </si>
  <si>
    <t>1.2.2</t>
  </si>
  <si>
    <t>1.2.3</t>
  </si>
  <si>
    <t>1.3.1</t>
  </si>
  <si>
    <t>1.3.2</t>
  </si>
  <si>
    <t>1.3.3</t>
  </si>
  <si>
    <t>1.4.1</t>
  </si>
  <si>
    <t>1.4.2</t>
  </si>
  <si>
    <t>1.4.3</t>
  </si>
  <si>
    <t>Unit E&amp;C Price
(INR)</t>
  </si>
  <si>
    <t>Total E&amp;C Price
(INR)</t>
  </si>
  <si>
    <r>
      <t>Sheet metal containerized type air washer unit ( Evaporative  AHU/AIR WASHER) with centrifugal fan (DIDW) with motor, pumps with motors (2X100%), air washer internals, inlet air louvers, filters, piping as per IS:1239, Part-I (medium class galvanised), valves, nozzles, level switch, temp indicators, back wash arrangement, strainer, galvanised drain piping., NRD, saturation efficiency of 90% for above AHU  as per specification. AHU as per specification of capacity</t>
    </r>
    <r>
      <rPr>
        <sz val="11"/>
        <color rgb="FFFF0000"/>
        <rFont val="Arial"/>
        <family val="2"/>
      </rPr>
      <t xml:space="preserve"> </t>
    </r>
    <r>
      <rPr>
        <sz val="11"/>
        <color theme="1"/>
        <rFont val="Arial"/>
        <family val="2"/>
      </rPr>
      <t xml:space="preserve">85000 cmh </t>
    </r>
    <r>
      <rPr>
        <sz val="11"/>
        <rFont val="Arial"/>
        <family val="2"/>
      </rPr>
      <t>. Each air handling has 1 no centrifugal fan ( 1 x 100% duty) of capacity 85000 CMH at min. 75 mm SP.</t>
    </r>
  </si>
  <si>
    <t>Heating Kit for above AHU comprising strip heaters, safety controls, air-stat, contactors, frame work, thermostat &amp; humidistat/ sensors etc. for above AHU  as per specification.</t>
  </si>
  <si>
    <r>
      <t>50NB MS medium class</t>
    </r>
    <r>
      <rPr>
        <b/>
        <sz val="10"/>
        <rFont val="Arial"/>
        <family val="2"/>
      </rPr>
      <t xml:space="preserve"> INSULATED DRAIN WATER PIPING</t>
    </r>
    <r>
      <rPr>
        <sz val="10"/>
        <rFont val="Arial"/>
        <family val="2"/>
      </rPr>
      <t xml:space="preserve"> from various equipment like AHUs (including equalising line) , Split ACs   cooling water pumps etc upto nearest available drain point with necessary fittings like tees, reducers, expanders, elbows, flanges, valves with flanges, U trap etc as per specifications.</t>
    </r>
  </si>
  <si>
    <t>Complete Structural work (painted) for routing &amp; supporting of ducts, pipes, Fan Fixing and other equiments etc (through duct racks, bracket support, channels, angles, hilti etc.) along with bolting for fixing / anchoring, conrete fastners, grouting etc.</t>
  </si>
  <si>
    <t>Total lumpsum price for special tools &amp; tackles for maintenance inclusive of packing forwarding, transportation up to site, etc. (Bidder shall submit item-wise price break-up).</t>
  </si>
  <si>
    <t>Total lumpsum price for commissioning spares inclusive of packing forwarding, transportation up to site, etc. (Bidder shall submit item-wise price break-up).</t>
  </si>
  <si>
    <r>
      <t>GSS zinc coating</t>
    </r>
    <r>
      <rPr>
        <b/>
        <sz val="15"/>
        <rFont val="Arial"/>
        <family val="2"/>
      </rPr>
      <t xml:space="preserve"> </t>
    </r>
    <r>
      <rPr>
        <b/>
        <sz val="10"/>
        <rFont val="Arial"/>
        <family val="2"/>
      </rPr>
      <t xml:space="preserve">180 </t>
    </r>
    <r>
      <rPr>
        <sz val="10"/>
        <rFont val="Arial"/>
        <family val="2"/>
      </rPr>
      <t>gms/ m</t>
    </r>
    <r>
      <rPr>
        <vertAlign val="superscript"/>
        <sz val="10"/>
        <rFont val="Arial"/>
        <family val="2"/>
      </rPr>
      <t>2</t>
    </r>
    <r>
      <rPr>
        <sz val="10"/>
        <rFont val="Arial"/>
        <family val="2"/>
      </rPr>
      <t xml:space="preserve"> Finished Ducting complete with hangers, vanes, tie rods, gaskets, sealant, adhesive , nut, bolt, locknut, hilti, bracing ,Structural support and all other accessories as required for installation of ducting at site as per specifications and site requirement.</t>
    </r>
  </si>
  <si>
    <t>Price Format</t>
  </si>
  <si>
    <t xml:space="preserve">Note:
1) Please note that the complete engineering of the package is in the scope of bidder as per the tender requirement. However, for the payment purpose bidder to note that 50% of price as per sl. no. 2.1 shall be made against basic engineering (i.e. Preparation, submission &amp; approval of basic drawing/ documents as indicated in tender specification) and the remaining payment shall be made for the balance engineering part on pro-rata basis.
</t>
  </si>
  <si>
    <t>Supply</t>
  </si>
  <si>
    <t>Service</t>
  </si>
  <si>
    <t xml:space="preserve">Taxes </t>
  </si>
  <si>
    <t>Freight in %</t>
  </si>
  <si>
    <t>Total Freight</t>
  </si>
  <si>
    <t>Unit Price</t>
  </si>
  <si>
    <t>Total Price</t>
  </si>
  <si>
    <t>GST type</t>
  </si>
  <si>
    <t>GST rate in %</t>
  </si>
  <si>
    <t>GST amount</t>
  </si>
  <si>
    <t xml:space="preserve">Total Price  Including Freight &amp; GST </t>
  </si>
  <si>
    <t>Total Ex-Works
Price</t>
  </si>
  <si>
    <t>Shrouds (for outgoing modules)
(one for each physical size of module)</t>
  </si>
  <si>
    <t>1.7.1</t>
  </si>
  <si>
    <t>1.7.2</t>
  </si>
  <si>
    <t>1.7.3</t>
  </si>
  <si>
    <t>VOLUME CONTROL DAMPER</t>
  </si>
  <si>
    <t>23*</t>
  </si>
  <si>
    <t>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</si>
</sst>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4009]\ * #,##0.00_ ;_ [$₹-4009]\ * \-#,##0.00_ ;_ [$₹-4009]\ * &quot;-&quot;??_ ;_ @_ "/>
  </numFmts>
  <fonts count="24" x14ac:knownFonts="1">
    <font>
      <sz val="11"/>
      <color theme="1"/>
      <name val="Calibri"/>
      <family val="2"/>
      <scheme val="minor"/>
    </font>
    <font>
      <sz val="11"/>
      <name val="Arial"/>
      <family val="2"/>
    </font>
    <font>
      <b/>
      <sz val="11"/>
      <name val="Arial"/>
      <family val="2"/>
    </font>
    <font>
      <sz val="12"/>
      <name val="Arial"/>
      <family val="2"/>
    </font>
    <font>
      <b/>
      <sz val="12"/>
      <name val="Arial"/>
      <family val="2"/>
    </font>
    <font>
      <b/>
      <sz val="14"/>
      <name val="Arial"/>
      <family val="2"/>
    </font>
    <font>
      <sz val="11"/>
      <color theme="1"/>
      <name val="Arial"/>
      <family val="2"/>
    </font>
    <font>
      <b/>
      <sz val="14"/>
      <color theme="1"/>
      <name val="Arial"/>
      <family val="2"/>
    </font>
    <font>
      <b/>
      <sz val="11"/>
      <color theme="1"/>
      <name val="Arial"/>
      <family val="2"/>
    </font>
    <font>
      <sz val="10"/>
      <name val="Arial"/>
      <family val="2"/>
    </font>
    <font>
      <sz val="11"/>
      <name val="Calibri"/>
      <family val="2"/>
      <scheme val="minor"/>
    </font>
    <font>
      <b/>
      <sz val="10"/>
      <name val="Arial"/>
      <family val="2"/>
    </font>
    <font>
      <vertAlign val="superscript"/>
      <sz val="10"/>
      <name val="Arial"/>
      <family val="2"/>
    </font>
    <font>
      <b/>
      <sz val="11"/>
      <name val="Calibri"/>
      <family val="2"/>
      <scheme val="minor"/>
    </font>
    <font>
      <sz val="11"/>
      <color theme="1"/>
      <name val="Calibri"/>
      <family val="2"/>
      <scheme val="minor"/>
    </font>
    <font>
      <b/>
      <sz val="11"/>
      <color theme="1"/>
      <name val="Calibri"/>
      <family val="2"/>
      <scheme val="minor"/>
    </font>
    <font>
      <sz val="10"/>
      <color theme="1"/>
      <name val="Arial"/>
      <family val="2"/>
    </font>
    <font>
      <b/>
      <sz val="13"/>
      <name val="Arial"/>
      <family val="2"/>
    </font>
    <font>
      <b/>
      <sz val="15"/>
      <name val="Arial"/>
      <family val="2"/>
    </font>
    <font>
      <b/>
      <sz val="10"/>
      <color theme="1"/>
      <name val="Arial"/>
      <family val="2"/>
    </font>
    <font>
      <sz val="11"/>
      <color rgb="FFFF0000"/>
      <name val="Arial"/>
      <family val="2"/>
    </font>
    <font>
      <sz val="10"/>
      <name val="Times New Roman"/>
      <family val="1"/>
    </font>
    <font>
      <b/>
      <sz val="10"/>
      <name val="Times New Roman"/>
      <family val="1"/>
    </font>
    <font>
      <vertAlign val="superscript"/>
      <sz val="1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9" fillId="0" borderId="0"/>
    <xf numFmtId="43" fontId="14" fillId="0" borderId="0" applyFont="0" applyFill="0" applyBorder="0" applyAlignment="0" applyProtection="0"/>
    <xf numFmtId="0" fontId="14" fillId="0" borderId="0"/>
    <xf numFmtId="9" fontId="14" fillId="0" borderId="0" applyFont="0" applyFill="0" applyBorder="0" applyAlignment="0" applyProtection="0"/>
  </cellStyleXfs>
  <cellXfs count="137">
    <xf numFmtId="0" fontId="0" fillId="0" borderId="0" xfId="0"/>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protection locked="0"/>
    </xf>
    <xf numFmtId="0" fontId="1" fillId="0" borderId="0" xfId="0" applyFont="1" applyAlignment="1" applyProtection="1">
      <alignment horizontal="left"/>
      <protection locked="0"/>
    </xf>
    <xf numFmtId="0" fontId="1"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horizontal="center" vertical="top"/>
      <protection locked="0"/>
    </xf>
    <xf numFmtId="0" fontId="1" fillId="0" borderId="0" xfId="0" applyFont="1" applyAlignment="1" applyProtection="1">
      <alignment horizontal="center" vertical="center"/>
      <protection locked="0"/>
    </xf>
    <xf numFmtId="0" fontId="6" fillId="0" borderId="1" xfId="0" applyFont="1" applyBorder="1" applyAlignment="1">
      <alignment horizontal="center" vertical="center" wrapText="1"/>
    </xf>
    <xf numFmtId="0" fontId="6" fillId="0" borderId="0" xfId="0" applyFont="1" applyFill="1" applyAlignment="1">
      <alignment horizontal="center" vertical="top" wrapText="1"/>
    </xf>
    <xf numFmtId="0" fontId="6" fillId="0" borderId="0" xfId="0" applyFont="1" applyFill="1" applyAlignment="1">
      <alignment horizontal="justify" vertical="top" wrapText="1"/>
    </xf>
    <xf numFmtId="0" fontId="6" fillId="0" borderId="0" xfId="0" applyFont="1" applyFill="1" applyAlignment="1">
      <alignment horizontal="center" vertical="center" wrapText="1"/>
    </xf>
    <xf numFmtId="0" fontId="2"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3" fontId="9" fillId="0" borderId="1" xfId="3" applyFont="1" applyFill="1" applyBorder="1" applyAlignment="1">
      <alignment horizontal="center" vertical="center" wrapText="1"/>
    </xf>
    <xf numFmtId="0" fontId="1" fillId="0" borderId="2" xfId="0" applyFont="1" applyFill="1" applyBorder="1" applyAlignment="1">
      <alignment horizontal="center" vertical="top" wrapText="1"/>
    </xf>
    <xf numFmtId="43" fontId="14" fillId="0" borderId="1" xfId="3"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xf numFmtId="0" fontId="3" fillId="0" borderId="1" xfId="0" applyFont="1" applyFill="1" applyBorder="1" applyAlignment="1">
      <alignment horizontal="justify" vertical="top" wrapText="1"/>
    </xf>
    <xf numFmtId="0" fontId="3" fillId="0" borderId="1" xfId="0" applyFont="1" applyFill="1" applyBorder="1" applyAlignment="1">
      <alignment horizontal="center" vertical="top" wrapText="1"/>
    </xf>
    <xf numFmtId="0" fontId="1" fillId="0" borderId="0" xfId="0" applyFont="1"/>
    <xf numFmtId="43" fontId="15" fillId="2" borderId="1" xfId="3" applyFont="1" applyFill="1" applyBorder="1" applyAlignment="1">
      <alignment horizontal="center" vertical="center" wrapText="1"/>
    </xf>
    <xf numFmtId="43" fontId="16" fillId="0" borderId="1" xfId="3" applyFont="1" applyFill="1" applyBorder="1" applyAlignment="1">
      <alignment horizontal="center" vertical="center" wrapText="1"/>
    </xf>
    <xf numFmtId="0" fontId="6" fillId="0" borderId="0" xfId="0" applyFont="1" applyFill="1" applyAlignment="1">
      <alignment wrapText="1"/>
    </xf>
    <xf numFmtId="0" fontId="6" fillId="0" borderId="0" xfId="0" applyFont="1" applyFill="1"/>
    <xf numFmtId="0" fontId="1" fillId="0" borderId="0" xfId="0" applyFont="1" applyFill="1"/>
    <xf numFmtId="43" fontId="6" fillId="0" borderId="0" xfId="0" applyNumberFormat="1" applyFont="1" applyFill="1" applyAlignment="1">
      <alignment wrapText="1"/>
    </xf>
    <xf numFmtId="0" fontId="9" fillId="0" borderId="1" xfId="0" applyFont="1" applyFill="1" applyBorder="1" applyAlignment="1">
      <alignment horizontal="justify" vertical="top" wrapText="1"/>
    </xf>
    <xf numFmtId="0" fontId="9" fillId="0" borderId="1" xfId="0" quotePrefix="1" applyFont="1" applyFill="1" applyBorder="1" applyAlignment="1">
      <alignment horizontal="center" vertical="center" wrapText="1"/>
    </xf>
    <xf numFmtId="0" fontId="11" fillId="0" borderId="1" xfId="0" applyFont="1" applyFill="1" applyBorder="1" applyAlignment="1">
      <alignment horizontal="justify" vertical="top" wrapText="1"/>
    </xf>
    <xf numFmtId="0" fontId="11" fillId="0" borderId="1" xfId="0" applyFont="1" applyFill="1" applyBorder="1" applyAlignment="1">
      <alignment horizontal="center" vertical="center" wrapText="1"/>
    </xf>
    <xf numFmtId="43" fontId="11" fillId="0" borderId="1" xfId="3" applyFont="1" applyFill="1" applyBorder="1" applyAlignment="1">
      <alignment horizontal="center" vertical="center" wrapText="1"/>
    </xf>
    <xf numFmtId="43" fontId="19" fillId="0" borderId="1" xfId="3" applyFont="1" applyFill="1" applyBorder="1" applyAlignment="1">
      <alignment horizontal="center" vertical="center" wrapText="1"/>
    </xf>
    <xf numFmtId="43" fontId="11" fillId="0" borderId="3" xfId="3" applyFont="1" applyFill="1" applyBorder="1" applyAlignment="1">
      <alignment horizontal="center" vertical="center" wrapText="1"/>
    </xf>
    <xf numFmtId="0" fontId="1" fillId="0" borderId="3" xfId="0" applyFont="1" applyFill="1" applyBorder="1" applyAlignment="1">
      <alignment wrapText="1"/>
    </xf>
    <xf numFmtId="0" fontId="1" fillId="0" borderId="0" xfId="0" applyFont="1" applyFill="1" applyAlignment="1">
      <alignment wrapText="1"/>
    </xf>
    <xf numFmtId="1" fontId="3" fillId="0" borderId="1" xfId="0" applyNumberFormat="1" applyFont="1" applyFill="1" applyBorder="1" applyAlignment="1">
      <alignment horizontal="center" vertical="center" shrinkToFit="1"/>
    </xf>
    <xf numFmtId="0" fontId="0" fillId="0" borderId="1" xfId="0" applyBorder="1"/>
    <xf numFmtId="0" fontId="0" fillId="0" borderId="1" xfId="0" applyBorder="1" applyAlignment="1">
      <alignment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xf>
    <xf numFmtId="0" fontId="6" fillId="0" borderId="1" xfId="0" applyFont="1" applyBorder="1" applyAlignment="1">
      <alignment wrapText="1"/>
    </xf>
    <xf numFmtId="0" fontId="0" fillId="0" borderId="1" xfId="0" applyBorder="1" applyAlignment="1">
      <alignment horizontal="center" vertical="center"/>
    </xf>
    <xf numFmtId="1"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Fill="1" applyAlignment="1">
      <alignment horizontal="left" vertical="top" wrapText="1"/>
    </xf>
    <xf numFmtId="0" fontId="22" fillId="0" borderId="1" xfId="0" applyFont="1" applyBorder="1" applyAlignment="1">
      <alignment horizontal="left" vertical="center"/>
    </xf>
    <xf numFmtId="0" fontId="0" fillId="0" borderId="1" xfId="0" applyBorder="1" applyAlignment="1">
      <alignment horizontal="center"/>
    </xf>
    <xf numFmtId="0" fontId="4" fillId="0" borderId="1" xfId="0" applyFont="1" applyBorder="1" applyAlignment="1" applyProtection="1">
      <alignment horizontal="center" vertical="center" wrapText="1"/>
    </xf>
    <xf numFmtId="0" fontId="2" fillId="0" borderId="1" xfId="0" applyFont="1" applyFill="1" applyBorder="1" applyAlignment="1">
      <alignment horizontal="center" vertical="top" wrapText="1"/>
    </xf>
    <xf numFmtId="43" fontId="16" fillId="0" borderId="1" xfId="3"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164" fontId="10" fillId="4" borderId="1" xfId="3" applyNumberFormat="1" applyFont="1" applyFill="1" applyBorder="1" applyAlignment="1" applyProtection="1">
      <alignment horizontal="center" vertical="center" wrapText="1"/>
      <protection locked="0"/>
    </xf>
    <xf numFmtId="164" fontId="13" fillId="4" borderId="1" xfId="3" applyNumberFormat="1" applyFont="1" applyFill="1" applyBorder="1" applyAlignment="1" applyProtection="1">
      <alignment horizontal="center" vertical="center" wrapText="1"/>
      <protection locked="0"/>
    </xf>
    <xf numFmtId="43" fontId="4" fillId="0" borderId="1" xfId="3" applyFont="1" applyFill="1" applyBorder="1" applyAlignment="1">
      <alignment horizontal="center" vertical="center"/>
    </xf>
    <xf numFmtId="0" fontId="3" fillId="0" borderId="1" xfId="0" applyFont="1" applyFill="1" applyBorder="1" applyAlignment="1">
      <alignment horizontal="center" vertical="top"/>
    </xf>
    <xf numFmtId="43" fontId="3" fillId="0" borderId="1" xfId="3" applyFont="1" applyFill="1" applyBorder="1" applyAlignment="1">
      <alignment horizontal="center" vertical="center" wrapText="1"/>
    </xf>
    <xf numFmtId="164" fontId="0" fillId="0" borderId="1" xfId="0" applyNumberFormat="1" applyFill="1" applyBorder="1"/>
    <xf numFmtId="0" fontId="20" fillId="0" borderId="0" xfId="0" applyFont="1" applyFill="1"/>
    <xf numFmtId="0" fontId="20" fillId="0" borderId="0" xfId="0" applyFont="1" applyFill="1" applyAlignment="1">
      <alignment wrapText="1"/>
    </xf>
    <xf numFmtId="43" fontId="13" fillId="2" borderId="1" xfId="3" applyFont="1" applyFill="1" applyBorder="1" applyAlignment="1">
      <alignment horizontal="center" vertical="center" wrapText="1"/>
    </xf>
    <xf numFmtId="0" fontId="1" fillId="0" borderId="1" xfId="0" applyFont="1" applyFill="1" applyBorder="1" applyAlignment="1">
      <alignment vertical="top" wrapText="1"/>
    </xf>
    <xf numFmtId="43" fontId="6" fillId="2" borderId="1" xfId="3" applyFont="1" applyFill="1" applyBorder="1" applyAlignment="1">
      <alignment horizontal="left" vertical="center"/>
    </xf>
    <xf numFmtId="164" fontId="0" fillId="0" borderId="1" xfId="0" applyNumberFormat="1" applyFill="1" applyBorder="1" applyAlignment="1">
      <alignment vertical="center"/>
    </xf>
    <xf numFmtId="0" fontId="6" fillId="0" borderId="0" xfId="0" applyFont="1" applyFill="1" applyAlignment="1">
      <alignment vertical="center" wrapText="1"/>
    </xf>
    <xf numFmtId="0" fontId="2" fillId="0" borderId="1" xfId="0" applyFont="1" applyFill="1" applyBorder="1" applyAlignment="1">
      <alignment horizontal="center" vertical="center"/>
    </xf>
    <xf numFmtId="0" fontId="11" fillId="0" borderId="1" xfId="0"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3"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2" fillId="0" borderId="1" xfId="0" applyFont="1" applyBorder="1" applyAlignment="1" applyProtection="1">
      <alignment horizontal="left" vertical="center" wrapText="1"/>
      <protection locked="0"/>
    </xf>
    <xf numFmtId="0" fontId="2" fillId="0" borderId="1" xfId="0" applyFont="1" applyBorder="1" applyAlignment="1">
      <alignment horizontal="center" vertical="center" wrapText="1"/>
    </xf>
    <xf numFmtId="164" fontId="6" fillId="0" borderId="1" xfId="0" applyNumberFormat="1" applyFont="1" applyBorder="1" applyAlignment="1">
      <alignment vertical="center"/>
    </xf>
    <xf numFmtId="0" fontId="6" fillId="0" borderId="1" xfId="0" applyFont="1" applyBorder="1"/>
    <xf numFmtId="0" fontId="6" fillId="0" borderId="1" xfId="0" applyFont="1" applyBorder="1" applyAlignment="1">
      <alignment horizontal="center"/>
    </xf>
    <xf numFmtId="164" fontId="6" fillId="0" borderId="1" xfId="0" applyNumberFormat="1" applyFont="1" applyBorder="1"/>
    <xf numFmtId="164" fontId="6" fillId="4" borderId="1" xfId="0" applyNumberFormat="1" applyFont="1" applyFill="1" applyBorder="1" applyAlignment="1">
      <alignment vertical="center"/>
    </xf>
    <xf numFmtId="164" fontId="6" fillId="4" borderId="1" xfId="0" applyNumberFormat="1" applyFont="1" applyFill="1" applyBorder="1" applyAlignment="1">
      <alignment horizontal="center" vertical="center"/>
    </xf>
    <xf numFmtId="9" fontId="6" fillId="4" borderId="1" xfId="5" applyFont="1" applyFill="1" applyBorder="1" applyAlignment="1">
      <alignment horizontal="center" vertical="center"/>
    </xf>
    <xf numFmtId="1" fontId="6" fillId="4" borderId="1" xfId="5" applyNumberFormat="1" applyFont="1" applyFill="1" applyBorder="1" applyAlignment="1">
      <alignment horizontal="center" vertical="center"/>
    </xf>
    <xf numFmtId="0" fontId="6" fillId="0" borderId="0" xfId="0" applyFont="1"/>
    <xf numFmtId="0" fontId="6" fillId="0" borderId="0" xfId="0" applyFont="1" applyAlignment="1">
      <alignment horizontal="center"/>
    </xf>
    <xf numFmtId="0" fontId="2" fillId="0" borderId="1" xfId="0" applyFont="1" applyBorder="1" applyAlignment="1" applyProtection="1">
      <alignment horizontal="center" vertical="center" wrapText="1"/>
    </xf>
    <xf numFmtId="0" fontId="6" fillId="0" borderId="1" xfId="0" applyFont="1" applyFill="1" applyBorder="1" applyAlignment="1">
      <alignment horizontal="left" vertical="center" wrapText="1"/>
    </xf>
    <xf numFmtId="164" fontId="10" fillId="0" borderId="1" xfId="3" applyNumberFormat="1" applyFont="1" applyFill="1" applyBorder="1" applyAlignment="1" applyProtection="1">
      <alignment horizontal="center" vertical="center" wrapText="1"/>
      <protection locked="0"/>
    </xf>
    <xf numFmtId="43" fontId="1" fillId="0" borderId="0" xfId="0" applyNumberFormat="1" applyFont="1" applyFill="1" applyAlignment="1">
      <alignment wrapText="1"/>
    </xf>
    <xf numFmtId="0" fontId="1" fillId="0" borderId="4"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164" fontId="8" fillId="2"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top" wrapText="1"/>
      <protection locked="0"/>
    </xf>
    <xf numFmtId="0" fontId="4" fillId="0" borderId="1" xfId="0" applyFont="1" applyBorder="1" applyAlignment="1" applyProtection="1">
      <alignment horizontal="center" vertical="top" wrapText="1"/>
    </xf>
    <xf numFmtId="0" fontId="2" fillId="0" borderId="1" xfId="0" applyFont="1" applyBorder="1" applyAlignment="1" applyProtection="1">
      <alignment horizontal="center" vertical="center" wrapText="1"/>
      <protection locked="0"/>
    </xf>
    <xf numFmtId="0" fontId="6" fillId="2" borderId="1" xfId="0" applyFont="1" applyFill="1" applyBorder="1" applyAlignment="1">
      <alignment horizontal="center"/>
    </xf>
    <xf numFmtId="0" fontId="2" fillId="0" borderId="1" xfId="0" applyFont="1" applyBorder="1" applyAlignment="1">
      <alignment horizontal="justify" vertical="top" wrapText="1"/>
    </xf>
    <xf numFmtId="0" fontId="1" fillId="0" borderId="1" xfId="0" applyFont="1" applyBorder="1" applyAlignment="1">
      <alignment horizontal="justify" vertical="top" wrapText="1"/>
    </xf>
    <xf numFmtId="0" fontId="4" fillId="0" borderId="1" xfId="0" applyFont="1" applyBorder="1" applyAlignment="1" applyProtection="1">
      <alignment horizontal="center" vertical="center" wrapText="1"/>
    </xf>
    <xf numFmtId="0" fontId="6" fillId="0" borderId="1" xfId="0" applyFont="1" applyFill="1" applyBorder="1" applyAlignment="1">
      <alignment horizontal="justify" vertical="top" wrapText="1"/>
    </xf>
    <xf numFmtId="0" fontId="4" fillId="0" borderId="1" xfId="0" applyFont="1" applyFill="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left" vertical="top"/>
      <protection locked="0"/>
    </xf>
    <xf numFmtId="0" fontId="4" fillId="0" borderId="1" xfId="0" applyFont="1" applyBorder="1" applyAlignment="1" applyProtection="1">
      <alignment horizontal="left" vertical="top" wrapText="1"/>
    </xf>
    <xf numFmtId="0" fontId="7"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3" xfId="0" applyFont="1" applyFill="1" applyBorder="1" applyAlignment="1">
      <alignment horizontal="left" vertical="top" wrapText="1"/>
    </xf>
    <xf numFmtId="0" fontId="4" fillId="0" borderId="1" xfId="0" applyFont="1" applyFill="1" applyBorder="1" applyAlignment="1" applyProtection="1">
      <alignment horizontal="left" vertical="top" wrapText="1"/>
    </xf>
    <xf numFmtId="0" fontId="2" fillId="0" borderId="2" xfId="0" applyFont="1" applyFill="1" applyBorder="1" applyAlignment="1">
      <alignment horizontal="center" vertical="top" wrapText="1"/>
    </xf>
    <xf numFmtId="0" fontId="2" fillId="0" borderId="1" xfId="0" applyFont="1" applyFill="1" applyBorder="1" applyAlignment="1">
      <alignment horizontal="center" vertical="top" wrapText="1"/>
    </xf>
    <xf numFmtId="43" fontId="19" fillId="2" borderId="1" xfId="3" applyFont="1" applyFill="1" applyBorder="1" applyAlignment="1">
      <alignment horizontal="center" vertical="center"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9" fillId="3"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3" fillId="0" borderId="1" xfId="0" applyFont="1" applyFill="1" applyBorder="1" applyAlignment="1">
      <alignment horizontal="center" vertical="center"/>
    </xf>
    <xf numFmtId="0" fontId="4"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top" wrapText="1"/>
    </xf>
    <xf numFmtId="0" fontId="3" fillId="0" borderId="1" xfId="0" applyFont="1" applyFill="1" applyBorder="1" applyAlignment="1" applyProtection="1">
      <alignment horizontal="left" vertical="top" wrapText="1"/>
    </xf>
  </cellXfs>
  <cellStyles count="6">
    <cellStyle name="Comma" xfId="3" builtinId="3"/>
    <cellStyle name="Normal" xfId="0" builtinId="0"/>
    <cellStyle name="Normal 2" xfId="1" xr:uid="{00000000-0005-0000-0000-000002000000}"/>
    <cellStyle name="Normal 2 2" xfId="2" xr:uid="{00000000-0005-0000-0000-000003000000}"/>
    <cellStyle name="Normal 3" xfId="4" xr:uid="{020E6304-FD2A-49FA-901D-F1780B7FA6FF}"/>
    <cellStyle name="Percent" xfId="5" builtinId="5"/>
  </cellStyles>
  <dxfs count="1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7"/>
  <sheetViews>
    <sheetView tabSelected="1" view="pageBreakPreview" zoomScale="85" zoomScaleNormal="100" zoomScaleSheetLayoutView="85" workbookViewId="0">
      <selection activeCell="M11" sqref="M11"/>
    </sheetView>
  </sheetViews>
  <sheetFormatPr defaultColWidth="9.140625" defaultRowHeight="14.25" x14ac:dyDescent="0.2"/>
  <cols>
    <col min="1" max="1" width="11" style="3" customWidth="1"/>
    <col min="2" max="2" width="27.28515625" style="4" customWidth="1"/>
    <col min="3" max="3" width="62.5703125" style="4" customWidth="1"/>
    <col min="4" max="4" width="6.7109375" style="5" bestFit="1" customWidth="1"/>
    <col min="5" max="5" width="6" style="5" bestFit="1" customWidth="1"/>
    <col min="6" max="6" width="20.85546875" style="94" customWidth="1"/>
    <col min="7" max="7" width="11.85546875" style="94" customWidth="1"/>
    <col min="8" max="8" width="16.42578125" style="94" customWidth="1"/>
    <col min="9" max="9" width="18" style="94" customWidth="1"/>
    <col min="10" max="10" width="20.7109375" style="94" customWidth="1"/>
    <col min="11" max="11" width="11.5703125" style="94" customWidth="1"/>
    <col min="12" max="12" width="9.140625" style="95" customWidth="1"/>
    <col min="13" max="13" width="17.85546875" style="94" bestFit="1" customWidth="1"/>
    <col min="14" max="14" width="18.28515625" style="94" customWidth="1"/>
    <col min="15" max="16384" width="9.140625" style="25"/>
  </cols>
  <sheetData>
    <row r="1" spans="1:14" ht="18.75" customHeight="1" x14ac:dyDescent="0.2">
      <c r="A1" s="104" t="s">
        <v>292</v>
      </c>
      <c r="B1" s="104"/>
      <c r="C1" s="104"/>
      <c r="D1" s="104"/>
      <c r="E1" s="104"/>
      <c r="F1" s="104"/>
      <c r="G1" s="104"/>
      <c r="H1" s="104"/>
      <c r="I1" s="104"/>
      <c r="J1" s="104"/>
      <c r="K1" s="104"/>
      <c r="L1" s="104"/>
      <c r="M1" s="104"/>
      <c r="N1" s="104"/>
    </row>
    <row r="2" spans="1:14" ht="15.75" x14ac:dyDescent="0.2">
      <c r="A2" s="116" t="s">
        <v>15</v>
      </c>
      <c r="B2" s="116"/>
      <c r="C2" s="113" t="s">
        <v>107</v>
      </c>
      <c r="D2" s="113"/>
      <c r="E2" s="113"/>
      <c r="F2" s="105"/>
      <c r="G2" s="105"/>
      <c r="H2" s="105"/>
      <c r="I2" s="105"/>
      <c r="J2" s="105"/>
      <c r="K2" s="105"/>
      <c r="L2" s="105"/>
      <c r="M2" s="105"/>
      <c r="N2" s="105"/>
    </row>
    <row r="3" spans="1:14" ht="15.75" x14ac:dyDescent="0.2">
      <c r="A3" s="116" t="s">
        <v>16</v>
      </c>
      <c r="B3" s="116"/>
      <c r="C3" s="114" t="s">
        <v>55</v>
      </c>
      <c r="D3" s="114"/>
      <c r="E3" s="114"/>
      <c r="F3" s="105"/>
      <c r="G3" s="105"/>
      <c r="H3" s="105"/>
      <c r="I3" s="105"/>
      <c r="J3" s="105"/>
      <c r="K3" s="105"/>
      <c r="L3" s="105"/>
      <c r="M3" s="105"/>
      <c r="N3" s="105"/>
    </row>
    <row r="4" spans="1:14" ht="15.75" x14ac:dyDescent="0.2">
      <c r="A4" s="116" t="s">
        <v>17</v>
      </c>
      <c r="B4" s="116"/>
      <c r="C4" s="115" t="s">
        <v>108</v>
      </c>
      <c r="D4" s="115"/>
      <c r="E4" s="115"/>
      <c r="F4" s="105"/>
      <c r="G4" s="105"/>
      <c r="H4" s="105"/>
      <c r="I4" s="105"/>
      <c r="J4" s="105"/>
      <c r="K4" s="105"/>
      <c r="L4" s="105"/>
      <c r="M4" s="105"/>
      <c r="N4" s="105"/>
    </row>
    <row r="5" spans="1:14" ht="15.75" x14ac:dyDescent="0.2">
      <c r="A5" s="106"/>
      <c r="B5" s="106"/>
      <c r="C5" s="106"/>
      <c r="D5" s="106"/>
      <c r="E5" s="106"/>
      <c r="F5" s="107" t="s">
        <v>294</v>
      </c>
      <c r="G5" s="107"/>
      <c r="H5" s="107"/>
      <c r="I5" s="107" t="s">
        <v>295</v>
      </c>
      <c r="J5" s="107"/>
      <c r="K5" s="107" t="s">
        <v>296</v>
      </c>
      <c r="L5" s="107"/>
      <c r="M5" s="107"/>
      <c r="N5" s="84"/>
    </row>
    <row r="6" spans="1:14" ht="80.25" customHeight="1" x14ac:dyDescent="0.2">
      <c r="A6" s="63" t="s">
        <v>18</v>
      </c>
      <c r="B6" s="111" t="s">
        <v>51</v>
      </c>
      <c r="C6" s="111"/>
      <c r="D6" s="63" t="s">
        <v>0</v>
      </c>
      <c r="E6" s="63" t="s">
        <v>49</v>
      </c>
      <c r="F6" s="85" t="s">
        <v>305</v>
      </c>
      <c r="G6" s="85" t="s">
        <v>297</v>
      </c>
      <c r="H6" s="85" t="s">
        <v>298</v>
      </c>
      <c r="I6" s="85" t="s">
        <v>299</v>
      </c>
      <c r="J6" s="85" t="s">
        <v>300</v>
      </c>
      <c r="K6" s="85" t="s">
        <v>301</v>
      </c>
      <c r="L6" s="85" t="s">
        <v>302</v>
      </c>
      <c r="M6" s="85" t="s">
        <v>303</v>
      </c>
      <c r="N6" s="85" t="s">
        <v>304</v>
      </c>
    </row>
    <row r="7" spans="1:14" ht="178.5" customHeight="1" x14ac:dyDescent="0.2">
      <c r="A7" s="96">
        <v>1</v>
      </c>
      <c r="B7" s="112" t="s">
        <v>270</v>
      </c>
      <c r="C7" s="112"/>
      <c r="D7" s="1" t="s">
        <v>50</v>
      </c>
      <c r="E7" s="2">
        <v>1</v>
      </c>
      <c r="F7" s="108"/>
      <c r="G7" s="108"/>
      <c r="H7" s="108"/>
      <c r="I7" s="108"/>
      <c r="J7" s="108"/>
      <c r="K7" s="108"/>
      <c r="L7" s="108"/>
      <c r="M7" s="108"/>
      <c r="N7" s="86">
        <f>ROUND(SUM(N9:N12),0)</f>
        <v>0</v>
      </c>
    </row>
    <row r="8" spans="1:14" ht="19.149999999999999" customHeight="1" x14ac:dyDescent="0.2">
      <c r="A8" s="96">
        <v>2</v>
      </c>
      <c r="B8" s="109" t="s">
        <v>48</v>
      </c>
      <c r="C8" s="110"/>
      <c r="D8" s="1"/>
      <c r="E8" s="2"/>
      <c r="F8" s="87"/>
      <c r="G8" s="87"/>
      <c r="H8" s="87"/>
      <c r="I8" s="87"/>
      <c r="J8" s="87"/>
      <c r="K8" s="87"/>
      <c r="L8" s="88"/>
      <c r="M8" s="87"/>
      <c r="N8" s="89"/>
    </row>
    <row r="9" spans="1:14" ht="67.5" customHeight="1" x14ac:dyDescent="0.2">
      <c r="A9" s="96">
        <v>2.1</v>
      </c>
      <c r="B9" s="110" t="s">
        <v>269</v>
      </c>
      <c r="C9" s="110"/>
      <c r="D9" s="1" t="s">
        <v>50</v>
      </c>
      <c r="E9" s="2">
        <v>1</v>
      </c>
      <c r="F9" s="103" t="s">
        <v>101</v>
      </c>
      <c r="G9" s="103"/>
      <c r="H9" s="103"/>
      <c r="I9" s="90"/>
      <c r="J9" s="86">
        <f>+I9*E9</f>
        <v>0</v>
      </c>
      <c r="K9" s="91"/>
      <c r="L9" s="92"/>
      <c r="M9" s="86">
        <f>(J9*L9)</f>
        <v>0</v>
      </c>
      <c r="N9" s="86">
        <f>+M9+J9</f>
        <v>0</v>
      </c>
    </row>
    <row r="10" spans="1:14" ht="123.75" customHeight="1" x14ac:dyDescent="0.2">
      <c r="A10" s="96">
        <v>2.2000000000000002</v>
      </c>
      <c r="B10" s="110" t="s">
        <v>96</v>
      </c>
      <c r="C10" s="110"/>
      <c r="D10" s="1" t="s">
        <v>50</v>
      </c>
      <c r="E10" s="2">
        <v>1</v>
      </c>
      <c r="F10" s="64">
        <f>'ANNEXURE-I'!H75</f>
        <v>0</v>
      </c>
      <c r="G10" s="93"/>
      <c r="H10" s="86">
        <f>F10*G10%</f>
        <v>0</v>
      </c>
      <c r="I10" s="103" t="s">
        <v>101</v>
      </c>
      <c r="J10" s="103"/>
      <c r="K10" s="91"/>
      <c r="L10" s="92"/>
      <c r="M10" s="86">
        <f>(F10+H10)*L10</f>
        <v>0</v>
      </c>
      <c r="N10" s="86">
        <f>+F10+H10+M10</f>
        <v>0</v>
      </c>
    </row>
    <row r="11" spans="1:14" ht="120.75" customHeight="1" x14ac:dyDescent="0.2">
      <c r="A11" s="96">
        <v>2.2999999999999998</v>
      </c>
      <c r="B11" s="110" t="s">
        <v>102</v>
      </c>
      <c r="C11" s="110"/>
      <c r="D11" s="1" t="s">
        <v>50</v>
      </c>
      <c r="E11" s="2">
        <v>1</v>
      </c>
      <c r="F11" s="103" t="s">
        <v>101</v>
      </c>
      <c r="G11" s="103"/>
      <c r="H11" s="103"/>
      <c r="I11" s="64">
        <f>'ANNEXURE-I'!J75</f>
        <v>0</v>
      </c>
      <c r="J11" s="86">
        <f>+E11*I11</f>
        <v>0</v>
      </c>
      <c r="K11" s="91"/>
      <c r="L11" s="92"/>
      <c r="M11" s="86">
        <f>(J11*L11)</f>
        <v>0</v>
      </c>
      <c r="N11" s="86">
        <f>+M11+J11</f>
        <v>0</v>
      </c>
    </row>
    <row r="12" spans="1:14" ht="81.75" customHeight="1" x14ac:dyDescent="0.2">
      <c r="A12" s="96">
        <v>2.4</v>
      </c>
      <c r="B12" s="110" t="s">
        <v>97</v>
      </c>
      <c r="C12" s="110"/>
      <c r="D12" s="1" t="s">
        <v>50</v>
      </c>
      <c r="E12" s="2">
        <v>1</v>
      </c>
      <c r="F12" s="86">
        <f>'ANNEXURE-II'!F42</f>
        <v>0</v>
      </c>
      <c r="G12" s="93"/>
      <c r="H12" s="86">
        <f>F12*G12%</f>
        <v>0</v>
      </c>
      <c r="I12" s="103" t="s">
        <v>101</v>
      </c>
      <c r="J12" s="103"/>
      <c r="K12" s="91"/>
      <c r="L12" s="92"/>
      <c r="M12" s="86">
        <f>(F12+H12)*L12</f>
        <v>0</v>
      </c>
      <c r="N12" s="86">
        <f t="shared" ref="N12" si="0">+F12+H12+M12</f>
        <v>0</v>
      </c>
    </row>
    <row r="13" spans="1:14" ht="56.25" customHeight="1" x14ac:dyDescent="0.2">
      <c r="A13" s="100" t="s">
        <v>293</v>
      </c>
      <c r="B13" s="101"/>
      <c r="C13" s="101"/>
      <c r="D13" s="101"/>
      <c r="E13" s="101"/>
      <c r="F13" s="101"/>
      <c r="G13" s="101"/>
      <c r="H13" s="101"/>
      <c r="I13" s="101"/>
      <c r="J13" s="101"/>
      <c r="K13" s="101"/>
      <c r="L13" s="101"/>
      <c r="M13" s="101"/>
      <c r="N13" s="102"/>
    </row>
    <row r="14" spans="1:14" x14ac:dyDescent="0.2">
      <c r="E14" s="6"/>
    </row>
    <row r="15" spans="1:14" x14ac:dyDescent="0.2">
      <c r="E15" s="6"/>
    </row>
    <row r="17" spans="5:5" x14ac:dyDescent="0.2">
      <c r="E17" s="7"/>
    </row>
  </sheetData>
  <mergeCells count="25">
    <mergeCell ref="B6:C6"/>
    <mergeCell ref="B7:C7"/>
    <mergeCell ref="B9:C9"/>
    <mergeCell ref="C2:E2"/>
    <mergeCell ref="C3:E3"/>
    <mergeCell ref="C4:E4"/>
    <mergeCell ref="A2:B2"/>
    <mergeCell ref="A3:B3"/>
    <mergeCell ref="A4:B4"/>
    <mergeCell ref="A13:N13"/>
    <mergeCell ref="I10:J10"/>
    <mergeCell ref="F11:H11"/>
    <mergeCell ref="I12:J12"/>
    <mergeCell ref="A1:N1"/>
    <mergeCell ref="F2:N4"/>
    <mergeCell ref="A5:E5"/>
    <mergeCell ref="F5:H5"/>
    <mergeCell ref="I5:J5"/>
    <mergeCell ref="K5:M5"/>
    <mergeCell ref="F7:M7"/>
    <mergeCell ref="F9:H9"/>
    <mergeCell ref="B8:C8"/>
    <mergeCell ref="B10:C10"/>
    <mergeCell ref="B11:C11"/>
    <mergeCell ref="B12:C12"/>
  </mergeCells>
  <conditionalFormatting sqref="I9 K9:L12 G10 G12">
    <cfRule type="containsBlanks" dxfId="109" priority="3">
      <formula>LEN(TRIM(G9))=0</formula>
    </cfRule>
  </conditionalFormatting>
  <conditionalFormatting sqref="F10">
    <cfRule type="containsBlanks" dxfId="108" priority="2">
      <formula>LEN(TRIM(F10))=0</formula>
    </cfRule>
  </conditionalFormatting>
  <conditionalFormatting sqref="I11">
    <cfRule type="containsBlanks" dxfId="107" priority="1">
      <formula>LEN(TRIM(I11))=0</formula>
    </cfRule>
  </conditionalFormatting>
  <dataValidations count="4">
    <dataValidation operator="lessThanOrEqual" allowBlank="1" showInputMessage="1" showErrorMessage="1" sqref="I9" xr:uid="{02A94A6C-D2A8-4EA9-A714-EA58067C7DE1}"/>
    <dataValidation allowBlank="1" showInputMessage="1" showErrorMessage="1" prompt="Price in this cell should match with Total Package Price in GeM" sqref="N7" xr:uid="{18081366-8015-4C94-A741-AD5ECB75E06E}"/>
    <dataValidation type="list" allowBlank="1" showInputMessage="1" showErrorMessage="1" error="Select  Applicable Type of GST" prompt="Select  Applicable Type of GST" sqref="K9:K12" xr:uid="{3943B391-F0B3-4D57-A195-5B3107083A11}">
      <formula1>"IGST, CGST+SGST"</formula1>
    </dataValidation>
    <dataValidation type="decimal" allowBlank="1" showInputMessage="1" showErrorMessage="1" error="Input Numeric Value" sqref="G10 G12" xr:uid="{881895D0-6D1B-40A0-9EBC-9DC446AA3745}">
      <formula1>0.01</formula1>
      <formula2>10000</formula2>
    </dataValidation>
  </dataValidations>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80"/>
  <sheetViews>
    <sheetView topLeftCell="A64" zoomScale="85" zoomScaleNormal="85" zoomScaleSheetLayoutView="85" zoomScalePageLayoutView="40" workbookViewId="0">
      <selection activeCell="G74" sqref="G74:H74"/>
    </sheetView>
  </sheetViews>
  <sheetFormatPr defaultColWidth="9.140625" defaultRowHeight="14.25" x14ac:dyDescent="0.2"/>
  <cols>
    <col min="1" max="1" width="6.85546875" style="9" customWidth="1"/>
    <col min="2" max="2" width="65" style="10" customWidth="1"/>
    <col min="3" max="5" width="7.140625" style="11" customWidth="1"/>
    <col min="6" max="6" width="10.42578125" style="11" bestFit="1" customWidth="1"/>
    <col min="7" max="7" width="16.85546875" style="9" customWidth="1"/>
    <col min="8" max="8" width="16.5703125" style="40" customWidth="1"/>
    <col min="9" max="9" width="16.28515625" style="40" bestFit="1" customWidth="1"/>
    <col min="10" max="10" width="17.42578125" style="40" bestFit="1" customWidth="1"/>
    <col min="11" max="11" width="13.42578125" style="28" customWidth="1"/>
    <col min="12" max="12" width="23.5703125" style="28" customWidth="1"/>
    <col min="13" max="27" width="9.140625" style="28" customWidth="1"/>
    <col min="28" max="16384" width="9.140625" style="28"/>
  </cols>
  <sheetData>
    <row r="1" spans="1:12" ht="39.75" customHeight="1" x14ac:dyDescent="0.2">
      <c r="A1" s="117" t="s">
        <v>106</v>
      </c>
      <c r="B1" s="117"/>
      <c r="C1" s="117"/>
      <c r="D1" s="117"/>
      <c r="E1" s="117"/>
      <c r="F1" s="117"/>
      <c r="G1" s="117"/>
      <c r="H1" s="117"/>
      <c r="I1" s="117"/>
      <c r="J1" s="117"/>
    </row>
    <row r="2" spans="1:12" s="29" customFormat="1" ht="15" customHeight="1" x14ac:dyDescent="0.2">
      <c r="A2" s="121" t="s">
        <v>15</v>
      </c>
      <c r="B2" s="121"/>
      <c r="C2" s="113" t="s">
        <v>107</v>
      </c>
      <c r="D2" s="113"/>
      <c r="E2" s="113"/>
      <c r="F2" s="113"/>
      <c r="G2" s="113"/>
      <c r="H2" s="113"/>
      <c r="I2" s="113"/>
      <c r="J2" s="113"/>
    </row>
    <row r="3" spans="1:12" s="29" customFormat="1" ht="15" customHeight="1" x14ac:dyDescent="0.2">
      <c r="A3" s="121" t="s">
        <v>16</v>
      </c>
      <c r="B3" s="121"/>
      <c r="C3" s="113" t="s">
        <v>55</v>
      </c>
      <c r="D3" s="113"/>
      <c r="E3" s="113"/>
      <c r="F3" s="113"/>
      <c r="G3" s="113"/>
      <c r="H3" s="113"/>
      <c r="I3" s="113"/>
      <c r="J3" s="113"/>
    </row>
    <row r="4" spans="1:12" s="29" customFormat="1" ht="15.75" x14ac:dyDescent="0.2">
      <c r="A4" s="121" t="s">
        <v>17</v>
      </c>
      <c r="B4" s="121"/>
      <c r="C4" s="113" t="s">
        <v>108</v>
      </c>
      <c r="D4" s="113"/>
      <c r="E4" s="113"/>
      <c r="F4" s="113"/>
      <c r="G4" s="113"/>
      <c r="H4" s="113"/>
      <c r="I4" s="113"/>
      <c r="J4" s="113"/>
    </row>
    <row r="5" spans="1:12" s="30" customFormat="1" ht="31.15" customHeight="1" x14ac:dyDescent="0.2">
      <c r="A5" s="14" t="s">
        <v>1</v>
      </c>
      <c r="B5" s="14" t="s">
        <v>51</v>
      </c>
      <c r="C5" s="118" t="s">
        <v>2</v>
      </c>
      <c r="D5" s="118"/>
      <c r="E5" s="118"/>
      <c r="F5" s="60" t="s">
        <v>0</v>
      </c>
      <c r="G5" s="118" t="s">
        <v>98</v>
      </c>
      <c r="H5" s="118"/>
      <c r="I5" s="118" t="s">
        <v>99</v>
      </c>
      <c r="J5" s="118"/>
    </row>
    <row r="6" spans="1:12" s="30" customFormat="1" ht="51" customHeight="1" x14ac:dyDescent="0.2">
      <c r="A6" s="77" t="s">
        <v>56</v>
      </c>
      <c r="B6" s="12" t="s">
        <v>47</v>
      </c>
      <c r="C6" s="17" t="s">
        <v>138</v>
      </c>
      <c r="D6" s="17" t="s">
        <v>139</v>
      </c>
      <c r="E6" s="17" t="s">
        <v>235</v>
      </c>
      <c r="F6" s="17"/>
      <c r="G6" s="17" t="s">
        <v>273</v>
      </c>
      <c r="H6" s="17" t="s">
        <v>272</v>
      </c>
      <c r="I6" s="17" t="s">
        <v>283</v>
      </c>
      <c r="J6" s="17" t="s">
        <v>284</v>
      </c>
    </row>
    <row r="7" spans="1:12" ht="119.25" x14ac:dyDescent="0.2">
      <c r="A7" s="59">
        <v>1</v>
      </c>
      <c r="B7" s="32" t="s">
        <v>285</v>
      </c>
      <c r="C7" s="16">
        <v>2</v>
      </c>
      <c r="D7" s="16">
        <v>2</v>
      </c>
      <c r="E7" s="16">
        <v>4</v>
      </c>
      <c r="F7" s="16" t="s">
        <v>75</v>
      </c>
      <c r="G7" s="64"/>
      <c r="H7" s="64">
        <f>E7*G7</f>
        <v>0</v>
      </c>
      <c r="I7" s="64"/>
      <c r="J7" s="64">
        <f>E7*I7</f>
        <v>0</v>
      </c>
      <c r="K7" s="31"/>
      <c r="L7" s="31"/>
    </row>
    <row r="8" spans="1:12" ht="38.25" x14ac:dyDescent="0.2">
      <c r="A8" s="59">
        <v>2</v>
      </c>
      <c r="B8" s="32" t="s">
        <v>286</v>
      </c>
      <c r="C8" s="16">
        <v>2</v>
      </c>
      <c r="D8" s="16">
        <v>2</v>
      </c>
      <c r="E8" s="16">
        <v>4</v>
      </c>
      <c r="F8" s="16" t="s">
        <v>245</v>
      </c>
      <c r="G8" s="64"/>
      <c r="H8" s="64">
        <f>E8*G8</f>
        <v>0</v>
      </c>
      <c r="I8" s="64"/>
      <c r="J8" s="64">
        <f>E8*I8</f>
        <v>0</v>
      </c>
      <c r="K8" s="31"/>
      <c r="L8" s="31"/>
    </row>
    <row r="9" spans="1:12" ht="63.75" x14ac:dyDescent="0.2">
      <c r="A9" s="59">
        <v>3</v>
      </c>
      <c r="B9" s="32" t="s">
        <v>246</v>
      </c>
      <c r="C9" s="16"/>
      <c r="D9" s="16"/>
      <c r="E9" s="16"/>
      <c r="F9" s="33"/>
      <c r="G9" s="57"/>
      <c r="H9" s="57"/>
      <c r="I9" s="57"/>
      <c r="J9" s="57"/>
      <c r="K9" s="31"/>
      <c r="L9" s="31"/>
    </row>
    <row r="10" spans="1:12" ht="15" x14ac:dyDescent="0.2">
      <c r="A10" s="59" t="s">
        <v>117</v>
      </c>
      <c r="B10" s="32" t="s">
        <v>4</v>
      </c>
      <c r="C10" s="16">
        <v>1</v>
      </c>
      <c r="D10" s="16">
        <v>1</v>
      </c>
      <c r="E10" s="16">
        <v>2</v>
      </c>
      <c r="F10" s="16" t="s">
        <v>75</v>
      </c>
      <c r="G10" s="64"/>
      <c r="H10" s="64">
        <f t="shared" ref="H10:H12" si="0">E10*G10</f>
        <v>0</v>
      </c>
      <c r="I10" s="64"/>
      <c r="J10" s="64">
        <f t="shared" ref="J10:J29" si="1">E10*I10</f>
        <v>0</v>
      </c>
      <c r="K10" s="31"/>
      <c r="L10" s="31"/>
    </row>
    <row r="11" spans="1:12" ht="15" x14ac:dyDescent="0.2">
      <c r="A11" s="59" t="s">
        <v>118</v>
      </c>
      <c r="B11" s="32" t="s">
        <v>5</v>
      </c>
      <c r="C11" s="16">
        <v>1</v>
      </c>
      <c r="D11" s="16">
        <v>1</v>
      </c>
      <c r="E11" s="16">
        <v>2</v>
      </c>
      <c r="F11" s="16" t="s">
        <v>75</v>
      </c>
      <c r="G11" s="64"/>
      <c r="H11" s="64">
        <f t="shared" si="0"/>
        <v>0</v>
      </c>
      <c r="I11" s="64"/>
      <c r="J11" s="64">
        <f t="shared" si="1"/>
        <v>0</v>
      </c>
      <c r="K11" s="31"/>
      <c r="L11" s="31"/>
    </row>
    <row r="12" spans="1:12" ht="15" customHeight="1" x14ac:dyDescent="0.2">
      <c r="A12" s="59" t="s">
        <v>119</v>
      </c>
      <c r="B12" s="32" t="s">
        <v>6</v>
      </c>
      <c r="C12" s="16">
        <v>1</v>
      </c>
      <c r="D12" s="16">
        <v>1</v>
      </c>
      <c r="E12" s="16">
        <v>2</v>
      </c>
      <c r="F12" s="16" t="s">
        <v>75</v>
      </c>
      <c r="G12" s="64"/>
      <c r="H12" s="64">
        <f t="shared" si="0"/>
        <v>0</v>
      </c>
      <c r="I12" s="64"/>
      <c r="J12" s="64">
        <f t="shared" si="1"/>
        <v>0</v>
      </c>
      <c r="K12" s="31"/>
      <c r="L12" s="31"/>
    </row>
    <row r="13" spans="1:12" ht="51" x14ac:dyDescent="0.2">
      <c r="A13" s="59">
        <v>4</v>
      </c>
      <c r="B13" s="32" t="s">
        <v>247</v>
      </c>
      <c r="C13" s="16"/>
      <c r="D13" s="16"/>
      <c r="E13" s="16"/>
      <c r="F13" s="16"/>
      <c r="G13" s="57"/>
      <c r="H13" s="57"/>
      <c r="I13" s="57"/>
      <c r="J13" s="57"/>
      <c r="K13" s="31"/>
      <c r="L13" s="31"/>
    </row>
    <row r="14" spans="1:12" ht="15" x14ac:dyDescent="0.2">
      <c r="A14" s="59" t="s">
        <v>120</v>
      </c>
      <c r="B14" s="32" t="s">
        <v>7</v>
      </c>
      <c r="C14" s="16">
        <v>1</v>
      </c>
      <c r="D14" s="16">
        <v>1</v>
      </c>
      <c r="E14" s="16">
        <v>2</v>
      </c>
      <c r="F14" s="16" t="s">
        <v>75</v>
      </c>
      <c r="G14" s="64"/>
      <c r="H14" s="64">
        <f t="shared" ref="H14:H24" si="2">E14*G14</f>
        <v>0</v>
      </c>
      <c r="I14" s="64"/>
      <c r="J14" s="64">
        <f t="shared" si="1"/>
        <v>0</v>
      </c>
      <c r="K14" s="31"/>
      <c r="L14" s="31"/>
    </row>
    <row r="15" spans="1:12" ht="15" x14ac:dyDescent="0.2">
      <c r="A15" s="59" t="s">
        <v>121</v>
      </c>
      <c r="B15" s="32" t="s">
        <v>6</v>
      </c>
      <c r="C15" s="16">
        <v>1</v>
      </c>
      <c r="D15" s="16">
        <v>1</v>
      </c>
      <c r="E15" s="16">
        <v>2</v>
      </c>
      <c r="F15" s="16" t="s">
        <v>75</v>
      </c>
      <c r="G15" s="64"/>
      <c r="H15" s="64">
        <f t="shared" si="2"/>
        <v>0</v>
      </c>
      <c r="I15" s="64"/>
      <c r="J15" s="64">
        <f t="shared" si="1"/>
        <v>0</v>
      </c>
      <c r="K15" s="31"/>
      <c r="L15" s="31"/>
    </row>
    <row r="16" spans="1:12" ht="75" customHeight="1" x14ac:dyDescent="0.2">
      <c r="A16" s="59">
        <v>5</v>
      </c>
      <c r="B16" s="32" t="s">
        <v>248</v>
      </c>
      <c r="C16" s="16"/>
      <c r="D16" s="16"/>
      <c r="E16" s="16"/>
      <c r="F16" s="15"/>
      <c r="G16" s="57"/>
      <c r="H16" s="57"/>
      <c r="I16" s="57"/>
      <c r="J16" s="57"/>
      <c r="K16" s="31"/>
      <c r="L16" s="31"/>
    </row>
    <row r="17" spans="1:12" ht="15" x14ac:dyDescent="0.2">
      <c r="A17" s="59" t="s">
        <v>122</v>
      </c>
      <c r="B17" s="32" t="s">
        <v>110</v>
      </c>
      <c r="C17" s="16">
        <v>12</v>
      </c>
      <c r="D17" s="16">
        <v>12</v>
      </c>
      <c r="E17" s="16">
        <v>24</v>
      </c>
      <c r="F17" s="16" t="s">
        <v>75</v>
      </c>
      <c r="G17" s="64"/>
      <c r="H17" s="64">
        <f t="shared" si="2"/>
        <v>0</v>
      </c>
      <c r="I17" s="64"/>
      <c r="J17" s="64">
        <f>E17*I17</f>
        <v>0</v>
      </c>
      <c r="K17" s="31"/>
      <c r="L17" s="31"/>
    </row>
    <row r="18" spans="1:12" ht="15" x14ac:dyDescent="0.2">
      <c r="A18" s="59" t="s">
        <v>123</v>
      </c>
      <c r="B18" s="32" t="s">
        <v>8</v>
      </c>
      <c r="C18" s="16">
        <v>1</v>
      </c>
      <c r="D18" s="16">
        <v>1</v>
      </c>
      <c r="E18" s="16">
        <v>2</v>
      </c>
      <c r="F18" s="16" t="s">
        <v>75</v>
      </c>
      <c r="G18" s="64"/>
      <c r="H18" s="64">
        <f t="shared" si="2"/>
        <v>0</v>
      </c>
      <c r="I18" s="64"/>
      <c r="J18" s="64">
        <f t="shared" si="1"/>
        <v>0</v>
      </c>
      <c r="K18" s="31"/>
      <c r="L18" s="31"/>
    </row>
    <row r="19" spans="1:12" ht="15" x14ac:dyDescent="0.2">
      <c r="A19" s="59" t="s">
        <v>124</v>
      </c>
      <c r="B19" s="32" t="s">
        <v>6</v>
      </c>
      <c r="C19" s="16">
        <v>1</v>
      </c>
      <c r="D19" s="16">
        <v>1</v>
      </c>
      <c r="E19" s="16">
        <v>2</v>
      </c>
      <c r="F19" s="16" t="s">
        <v>75</v>
      </c>
      <c r="G19" s="64"/>
      <c r="H19" s="64">
        <f t="shared" si="2"/>
        <v>0</v>
      </c>
      <c r="I19" s="64"/>
      <c r="J19" s="64">
        <f t="shared" si="1"/>
        <v>0</v>
      </c>
      <c r="K19" s="31"/>
      <c r="L19" s="31"/>
    </row>
    <row r="20" spans="1:12" ht="15" x14ac:dyDescent="0.2">
      <c r="A20" s="59" t="s">
        <v>125</v>
      </c>
      <c r="B20" s="32" t="s">
        <v>9</v>
      </c>
      <c r="C20" s="16">
        <v>1</v>
      </c>
      <c r="D20" s="16">
        <v>1</v>
      </c>
      <c r="E20" s="16">
        <v>2</v>
      </c>
      <c r="F20" s="16" t="s">
        <v>75</v>
      </c>
      <c r="G20" s="64"/>
      <c r="H20" s="64">
        <f t="shared" si="2"/>
        <v>0</v>
      </c>
      <c r="I20" s="64"/>
      <c r="J20" s="64">
        <f t="shared" si="1"/>
        <v>0</v>
      </c>
      <c r="K20" s="31"/>
      <c r="L20" s="31"/>
    </row>
    <row r="21" spans="1:12" ht="63.75" x14ac:dyDescent="0.2">
      <c r="A21" s="59">
        <v>6</v>
      </c>
      <c r="B21" s="32" t="s">
        <v>250</v>
      </c>
      <c r="C21" s="16"/>
      <c r="D21" s="16"/>
      <c r="E21" s="16"/>
      <c r="F21" s="16"/>
      <c r="G21" s="57"/>
      <c r="H21" s="57"/>
      <c r="I21" s="57"/>
      <c r="J21" s="57"/>
      <c r="K21" s="31"/>
      <c r="L21" s="31"/>
    </row>
    <row r="22" spans="1:12" ht="15" x14ac:dyDescent="0.2">
      <c r="A22" s="59" t="s">
        <v>126</v>
      </c>
      <c r="B22" s="32" t="s">
        <v>10</v>
      </c>
      <c r="C22" s="16">
        <v>1</v>
      </c>
      <c r="D22" s="16">
        <v>1</v>
      </c>
      <c r="E22" s="16">
        <v>2</v>
      </c>
      <c r="F22" s="16" t="s">
        <v>75</v>
      </c>
      <c r="G22" s="64"/>
      <c r="H22" s="64">
        <f t="shared" si="2"/>
        <v>0</v>
      </c>
      <c r="I22" s="64"/>
      <c r="J22" s="64">
        <f t="shared" si="1"/>
        <v>0</v>
      </c>
      <c r="K22" s="31"/>
      <c r="L22" s="31"/>
    </row>
    <row r="23" spans="1:12" ht="15" x14ac:dyDescent="0.2">
      <c r="A23" s="59" t="s">
        <v>251</v>
      </c>
      <c r="B23" s="32" t="s">
        <v>116</v>
      </c>
      <c r="C23" s="16">
        <v>1</v>
      </c>
      <c r="D23" s="16">
        <v>1</v>
      </c>
      <c r="E23" s="16">
        <v>2</v>
      </c>
      <c r="F23" s="16" t="s">
        <v>75</v>
      </c>
      <c r="G23" s="64"/>
      <c r="H23" s="64">
        <f t="shared" si="2"/>
        <v>0</v>
      </c>
      <c r="I23" s="64"/>
      <c r="J23" s="64">
        <f t="shared" si="1"/>
        <v>0</v>
      </c>
      <c r="K23" s="31"/>
      <c r="L23" s="31"/>
    </row>
    <row r="24" spans="1:12" ht="15" x14ac:dyDescent="0.2">
      <c r="A24" s="59" t="s">
        <v>252</v>
      </c>
      <c r="B24" s="32" t="s">
        <v>11</v>
      </c>
      <c r="C24" s="16">
        <v>2</v>
      </c>
      <c r="D24" s="16">
        <v>2</v>
      </c>
      <c r="E24" s="16">
        <v>4</v>
      </c>
      <c r="F24" s="16" t="s">
        <v>75</v>
      </c>
      <c r="G24" s="64"/>
      <c r="H24" s="64">
        <f t="shared" si="2"/>
        <v>0</v>
      </c>
      <c r="I24" s="64"/>
      <c r="J24" s="64">
        <f t="shared" si="1"/>
        <v>0</v>
      </c>
      <c r="K24" s="31"/>
      <c r="L24" s="31"/>
    </row>
    <row r="25" spans="1:12" ht="54.75" x14ac:dyDescent="0.2">
      <c r="A25" s="59">
        <v>7</v>
      </c>
      <c r="B25" s="32" t="s">
        <v>249</v>
      </c>
      <c r="C25" s="16"/>
      <c r="D25" s="16"/>
      <c r="E25" s="16"/>
      <c r="F25" s="33"/>
      <c r="G25" s="18"/>
      <c r="H25" s="18"/>
      <c r="I25" s="18"/>
      <c r="J25" s="18"/>
      <c r="K25" s="31"/>
      <c r="L25" s="31"/>
    </row>
    <row r="26" spans="1:12" ht="15" x14ac:dyDescent="0.2">
      <c r="A26" s="59" t="s">
        <v>127</v>
      </c>
      <c r="B26" s="32" t="s">
        <v>111</v>
      </c>
      <c r="C26" s="16">
        <v>10</v>
      </c>
      <c r="D26" s="16">
        <v>10</v>
      </c>
      <c r="E26" s="16">
        <v>20</v>
      </c>
      <c r="F26" s="16" t="s">
        <v>75</v>
      </c>
      <c r="G26" s="64"/>
      <c r="H26" s="64">
        <f t="shared" ref="H26:H29" si="3">E26*G26</f>
        <v>0</v>
      </c>
      <c r="I26" s="64"/>
      <c r="J26" s="64">
        <f t="shared" si="1"/>
        <v>0</v>
      </c>
      <c r="K26" s="31"/>
      <c r="L26" s="31"/>
    </row>
    <row r="27" spans="1:12" ht="25.5" x14ac:dyDescent="0.2">
      <c r="A27" s="59">
        <v>8</v>
      </c>
      <c r="B27" s="32" t="s">
        <v>271</v>
      </c>
      <c r="C27" s="16">
        <v>2</v>
      </c>
      <c r="D27" s="16">
        <v>2</v>
      </c>
      <c r="E27" s="16">
        <v>4</v>
      </c>
      <c r="F27" s="16" t="s">
        <v>75</v>
      </c>
      <c r="G27" s="64"/>
      <c r="H27" s="64">
        <f t="shared" si="3"/>
        <v>0</v>
      </c>
      <c r="I27" s="64"/>
      <c r="J27" s="64">
        <f t="shared" si="1"/>
        <v>0</v>
      </c>
      <c r="K27" s="31"/>
      <c r="L27" s="31"/>
    </row>
    <row r="28" spans="1:12" ht="38.25" x14ac:dyDescent="0.2">
      <c r="A28" s="59">
        <v>9</v>
      </c>
      <c r="B28" s="32" t="s">
        <v>137</v>
      </c>
      <c r="C28" s="16">
        <v>1</v>
      </c>
      <c r="D28" s="16">
        <v>1</v>
      </c>
      <c r="E28" s="16">
        <v>2</v>
      </c>
      <c r="F28" s="16" t="s">
        <v>14</v>
      </c>
      <c r="G28" s="64"/>
      <c r="H28" s="64">
        <f t="shared" si="3"/>
        <v>0</v>
      </c>
      <c r="I28" s="64"/>
      <c r="J28" s="64">
        <f t="shared" si="1"/>
        <v>0</v>
      </c>
      <c r="K28" s="31"/>
      <c r="L28" s="31"/>
    </row>
    <row r="29" spans="1:12" ht="15" x14ac:dyDescent="0.2">
      <c r="A29" s="59">
        <v>10</v>
      </c>
      <c r="B29" s="32" t="s">
        <v>133</v>
      </c>
      <c r="C29" s="16">
        <v>2</v>
      </c>
      <c r="D29" s="16">
        <v>2</v>
      </c>
      <c r="E29" s="16">
        <v>4</v>
      </c>
      <c r="F29" s="16" t="s">
        <v>75</v>
      </c>
      <c r="G29" s="64"/>
      <c r="H29" s="64">
        <f t="shared" si="3"/>
        <v>0</v>
      </c>
      <c r="I29" s="64"/>
      <c r="J29" s="64">
        <f t="shared" si="1"/>
        <v>0</v>
      </c>
      <c r="K29" s="31"/>
      <c r="L29" s="31"/>
    </row>
    <row r="30" spans="1:12" ht="15" x14ac:dyDescent="0.2">
      <c r="A30" s="56" t="s">
        <v>69</v>
      </c>
      <c r="B30" s="34" t="s">
        <v>70</v>
      </c>
      <c r="C30" s="16"/>
      <c r="D30" s="16"/>
      <c r="E30" s="16"/>
      <c r="F30" s="16"/>
      <c r="G30" s="57"/>
      <c r="H30" s="57"/>
      <c r="I30" s="57"/>
      <c r="J30" s="57"/>
      <c r="K30" s="31"/>
      <c r="L30" s="31"/>
    </row>
    <row r="31" spans="1:12" ht="89.25" x14ac:dyDescent="0.2">
      <c r="A31" s="59">
        <v>11</v>
      </c>
      <c r="B31" s="32" t="s">
        <v>57</v>
      </c>
      <c r="C31" s="16"/>
      <c r="D31" s="16"/>
      <c r="E31" s="16"/>
      <c r="F31" s="16"/>
      <c r="G31" s="57"/>
      <c r="H31" s="57"/>
      <c r="I31" s="57"/>
      <c r="J31" s="57"/>
      <c r="K31" s="31"/>
      <c r="L31" s="31"/>
    </row>
    <row r="32" spans="1:12" ht="25.5" x14ac:dyDescent="0.2">
      <c r="A32" s="59" t="s">
        <v>253</v>
      </c>
      <c r="B32" s="32" t="s">
        <v>58</v>
      </c>
      <c r="C32" s="16">
        <v>16</v>
      </c>
      <c r="D32" s="16">
        <v>16</v>
      </c>
      <c r="E32" s="16">
        <v>32</v>
      </c>
      <c r="F32" s="16" t="s">
        <v>75</v>
      </c>
      <c r="G32" s="64"/>
      <c r="H32" s="64">
        <f t="shared" ref="H32:H33" si="4">E32*G32</f>
        <v>0</v>
      </c>
      <c r="I32" s="64"/>
      <c r="J32" s="64">
        <f t="shared" ref="J32:J33" si="5">E32*I32</f>
        <v>0</v>
      </c>
      <c r="K32" s="31"/>
      <c r="L32" s="31"/>
    </row>
    <row r="33" spans="1:12" ht="15" x14ac:dyDescent="0.2">
      <c r="A33" s="59" t="s">
        <v>254</v>
      </c>
      <c r="B33" s="32" t="s">
        <v>129</v>
      </c>
      <c r="C33" s="16">
        <v>5</v>
      </c>
      <c r="D33" s="16">
        <v>5</v>
      </c>
      <c r="E33" s="16">
        <v>10</v>
      </c>
      <c r="F33" s="16" t="s">
        <v>75</v>
      </c>
      <c r="G33" s="64"/>
      <c r="H33" s="64">
        <f t="shared" si="4"/>
        <v>0</v>
      </c>
      <c r="I33" s="64"/>
      <c r="J33" s="64">
        <f t="shared" si="5"/>
        <v>0</v>
      </c>
      <c r="K33" s="31"/>
      <c r="L33" s="31"/>
    </row>
    <row r="34" spans="1:12" x14ac:dyDescent="0.2">
      <c r="A34" s="78" t="s">
        <v>71</v>
      </c>
      <c r="B34" s="34" t="s">
        <v>72</v>
      </c>
      <c r="C34" s="35"/>
      <c r="D34" s="35"/>
      <c r="E34" s="35"/>
      <c r="F34" s="35"/>
      <c r="G34" s="57"/>
      <c r="H34" s="57"/>
      <c r="I34" s="57"/>
      <c r="J34" s="57"/>
      <c r="K34" s="31"/>
      <c r="L34" s="31"/>
    </row>
    <row r="35" spans="1:12" ht="57.75" x14ac:dyDescent="0.2">
      <c r="A35" s="59">
        <v>12</v>
      </c>
      <c r="B35" s="32" t="s">
        <v>291</v>
      </c>
      <c r="C35" s="16"/>
      <c r="D35" s="16"/>
      <c r="E35" s="16"/>
      <c r="F35" s="16"/>
      <c r="G35" s="57"/>
      <c r="H35" s="57"/>
      <c r="I35" s="57"/>
      <c r="J35" s="57"/>
      <c r="K35" s="31"/>
      <c r="L35" s="31"/>
    </row>
    <row r="36" spans="1:12" ht="15" x14ac:dyDescent="0.2">
      <c r="A36" s="59" t="s">
        <v>255</v>
      </c>
      <c r="B36" s="32" t="s">
        <v>59</v>
      </c>
      <c r="C36" s="16">
        <v>500</v>
      </c>
      <c r="D36" s="16">
        <v>500</v>
      </c>
      <c r="E36" s="48">
        <v>1000</v>
      </c>
      <c r="F36" s="16" t="s">
        <v>13</v>
      </c>
      <c r="G36" s="64"/>
      <c r="H36" s="64">
        <f t="shared" ref="H36:H43" si="6">E36*G36</f>
        <v>0</v>
      </c>
      <c r="I36" s="64"/>
      <c r="J36" s="64">
        <f t="shared" ref="J36:J71" si="7">E36*I36</f>
        <v>0</v>
      </c>
      <c r="K36" s="31"/>
      <c r="L36" s="31"/>
    </row>
    <row r="37" spans="1:12" ht="15" x14ac:dyDescent="0.2">
      <c r="A37" s="59" t="s">
        <v>256</v>
      </c>
      <c r="B37" s="32" t="s">
        <v>60</v>
      </c>
      <c r="C37" s="16">
        <v>750</v>
      </c>
      <c r="D37" s="16">
        <v>750</v>
      </c>
      <c r="E37" s="48">
        <v>1500</v>
      </c>
      <c r="F37" s="16" t="s">
        <v>13</v>
      </c>
      <c r="G37" s="64"/>
      <c r="H37" s="64">
        <f t="shared" si="6"/>
        <v>0</v>
      </c>
      <c r="I37" s="64"/>
      <c r="J37" s="64">
        <f>E37*I37</f>
        <v>0</v>
      </c>
      <c r="K37" s="31"/>
      <c r="L37" s="31"/>
    </row>
    <row r="38" spans="1:12" ht="15" x14ac:dyDescent="0.2">
      <c r="A38" s="59" t="s">
        <v>257</v>
      </c>
      <c r="B38" s="32" t="s">
        <v>61</v>
      </c>
      <c r="C38" s="16">
        <v>1250</v>
      </c>
      <c r="D38" s="16">
        <v>1250</v>
      </c>
      <c r="E38" s="48">
        <v>2500</v>
      </c>
      <c r="F38" s="16" t="s">
        <v>13</v>
      </c>
      <c r="G38" s="64"/>
      <c r="H38" s="64">
        <f t="shared" si="6"/>
        <v>0</v>
      </c>
      <c r="I38" s="64"/>
      <c r="J38" s="64">
        <f t="shared" si="7"/>
        <v>0</v>
      </c>
      <c r="K38" s="31"/>
      <c r="L38" s="31"/>
    </row>
    <row r="39" spans="1:12" ht="15" x14ac:dyDescent="0.2">
      <c r="A39" s="59" t="s">
        <v>258</v>
      </c>
      <c r="B39" s="32" t="s">
        <v>62</v>
      </c>
      <c r="C39" s="16">
        <v>1500</v>
      </c>
      <c r="D39" s="16">
        <v>1500</v>
      </c>
      <c r="E39" s="48">
        <v>3000</v>
      </c>
      <c r="F39" s="16" t="s">
        <v>13</v>
      </c>
      <c r="G39" s="64"/>
      <c r="H39" s="64">
        <f t="shared" si="6"/>
        <v>0</v>
      </c>
      <c r="I39" s="64"/>
      <c r="J39" s="64">
        <f t="shared" si="7"/>
        <v>0</v>
      </c>
      <c r="K39" s="31"/>
      <c r="L39" s="31"/>
    </row>
    <row r="40" spans="1:12" ht="15" x14ac:dyDescent="0.2">
      <c r="A40" s="59" t="s">
        <v>236</v>
      </c>
      <c r="B40" s="32" t="s">
        <v>3</v>
      </c>
      <c r="C40" s="16">
        <v>3</v>
      </c>
      <c r="D40" s="16">
        <v>3</v>
      </c>
      <c r="E40" s="16">
        <v>6</v>
      </c>
      <c r="F40" s="16" t="s">
        <v>13</v>
      </c>
      <c r="G40" s="64"/>
      <c r="H40" s="64">
        <f t="shared" si="6"/>
        <v>0</v>
      </c>
      <c r="I40" s="64"/>
      <c r="J40" s="64">
        <f t="shared" si="7"/>
        <v>0</v>
      </c>
      <c r="K40" s="31"/>
      <c r="L40" s="31"/>
    </row>
    <row r="41" spans="1:12" ht="15" x14ac:dyDescent="0.2">
      <c r="A41" s="59" t="s">
        <v>237</v>
      </c>
      <c r="B41" s="32" t="s">
        <v>238</v>
      </c>
      <c r="C41" s="16">
        <v>10</v>
      </c>
      <c r="D41" s="16">
        <v>10</v>
      </c>
      <c r="E41" s="16">
        <v>20</v>
      </c>
      <c r="F41" s="16" t="s">
        <v>13</v>
      </c>
      <c r="G41" s="64"/>
      <c r="H41" s="64">
        <f t="shared" si="6"/>
        <v>0</v>
      </c>
      <c r="I41" s="64"/>
      <c r="J41" s="64">
        <f t="shared" si="7"/>
        <v>0</v>
      </c>
      <c r="K41" s="31"/>
      <c r="L41" s="31"/>
    </row>
    <row r="42" spans="1:12" ht="15" x14ac:dyDescent="0.2">
      <c r="A42" s="59" t="s">
        <v>128</v>
      </c>
      <c r="B42" s="32" t="s">
        <v>89</v>
      </c>
      <c r="C42" s="16">
        <v>10</v>
      </c>
      <c r="D42" s="16">
        <v>10</v>
      </c>
      <c r="E42" s="16">
        <v>20</v>
      </c>
      <c r="F42" s="16" t="s">
        <v>13</v>
      </c>
      <c r="G42" s="64"/>
      <c r="H42" s="64">
        <f t="shared" si="6"/>
        <v>0</v>
      </c>
      <c r="I42" s="64"/>
      <c r="J42" s="64">
        <f t="shared" si="7"/>
        <v>0</v>
      </c>
      <c r="K42" s="31"/>
      <c r="L42" s="31"/>
    </row>
    <row r="43" spans="1:12" ht="25.5" x14ac:dyDescent="0.2">
      <c r="A43" s="59" t="s">
        <v>259</v>
      </c>
      <c r="B43" s="32" t="s">
        <v>63</v>
      </c>
      <c r="C43" s="16">
        <v>50</v>
      </c>
      <c r="D43" s="16">
        <v>50</v>
      </c>
      <c r="E43" s="16">
        <v>100</v>
      </c>
      <c r="F43" s="16" t="s">
        <v>13</v>
      </c>
      <c r="G43" s="64"/>
      <c r="H43" s="64">
        <f t="shared" si="6"/>
        <v>0</v>
      </c>
      <c r="I43" s="64"/>
      <c r="J43" s="64">
        <f t="shared" si="7"/>
        <v>0</v>
      </c>
      <c r="K43" s="31"/>
      <c r="L43" s="31"/>
    </row>
    <row r="44" spans="1:12" x14ac:dyDescent="0.2">
      <c r="A44" s="59">
        <v>17</v>
      </c>
      <c r="B44" s="34" t="s">
        <v>64</v>
      </c>
      <c r="C44" s="16"/>
      <c r="D44" s="16"/>
      <c r="E44" s="16"/>
      <c r="F44" s="16"/>
      <c r="G44" s="57"/>
      <c r="H44" s="57"/>
      <c r="I44" s="57"/>
      <c r="J44" s="57"/>
      <c r="K44" s="31"/>
      <c r="L44" s="31"/>
    </row>
    <row r="45" spans="1:12" ht="15" x14ac:dyDescent="0.2">
      <c r="A45" s="59" t="s">
        <v>73</v>
      </c>
      <c r="B45" s="32" t="s">
        <v>65</v>
      </c>
      <c r="C45" s="16">
        <v>9</v>
      </c>
      <c r="D45" s="16">
        <v>9</v>
      </c>
      <c r="E45" s="16">
        <v>18</v>
      </c>
      <c r="F45" s="16" t="s">
        <v>13</v>
      </c>
      <c r="G45" s="64"/>
      <c r="H45" s="64">
        <f t="shared" ref="H45:H49" si="8">E45*G45</f>
        <v>0</v>
      </c>
      <c r="I45" s="64"/>
      <c r="J45" s="64">
        <f t="shared" si="7"/>
        <v>0</v>
      </c>
      <c r="K45" s="31"/>
      <c r="L45" s="31"/>
    </row>
    <row r="46" spans="1:12" ht="25.5" x14ac:dyDescent="0.2">
      <c r="A46" s="59" t="s">
        <v>260</v>
      </c>
      <c r="B46" s="32" t="s">
        <v>113</v>
      </c>
      <c r="C46" s="16">
        <v>10</v>
      </c>
      <c r="D46" s="16">
        <v>10</v>
      </c>
      <c r="E46" s="16">
        <v>20</v>
      </c>
      <c r="F46" s="16" t="s">
        <v>75</v>
      </c>
      <c r="G46" s="64"/>
      <c r="H46" s="64">
        <f t="shared" si="8"/>
        <v>0</v>
      </c>
      <c r="I46" s="64"/>
      <c r="J46" s="64">
        <f t="shared" si="7"/>
        <v>0</v>
      </c>
      <c r="K46" s="31"/>
      <c r="L46" s="31"/>
    </row>
    <row r="47" spans="1:12" ht="15" x14ac:dyDescent="0.2">
      <c r="A47" s="82">
        <v>18</v>
      </c>
      <c r="B47" s="34" t="s">
        <v>310</v>
      </c>
      <c r="C47" s="16"/>
      <c r="D47" s="16"/>
      <c r="E47" s="16"/>
      <c r="F47" s="16"/>
      <c r="G47" s="16"/>
      <c r="H47" s="16"/>
      <c r="I47" s="16"/>
      <c r="J47" s="16"/>
      <c r="K47" s="31"/>
      <c r="L47" s="31"/>
    </row>
    <row r="48" spans="1:12" ht="38.25" x14ac:dyDescent="0.2">
      <c r="A48" s="83" t="s">
        <v>130</v>
      </c>
      <c r="B48" s="32" t="s">
        <v>115</v>
      </c>
      <c r="C48" s="16">
        <v>50</v>
      </c>
      <c r="D48" s="16">
        <v>50</v>
      </c>
      <c r="E48" s="16">
        <v>100</v>
      </c>
      <c r="F48" s="16" t="s">
        <v>13</v>
      </c>
      <c r="G48" s="98"/>
      <c r="H48" s="98">
        <f t="shared" si="8"/>
        <v>0</v>
      </c>
      <c r="I48" s="98"/>
      <c r="J48" s="98">
        <f t="shared" si="7"/>
        <v>0</v>
      </c>
      <c r="K48" s="31"/>
      <c r="L48" s="31"/>
    </row>
    <row r="49" spans="1:12" ht="15" x14ac:dyDescent="0.2">
      <c r="A49" s="83" t="s">
        <v>130</v>
      </c>
      <c r="B49" s="32" t="s">
        <v>114</v>
      </c>
      <c r="C49" s="16">
        <v>4</v>
      </c>
      <c r="D49" s="16">
        <v>4</v>
      </c>
      <c r="E49" s="16">
        <v>8</v>
      </c>
      <c r="F49" s="16" t="s">
        <v>75</v>
      </c>
      <c r="G49" s="98"/>
      <c r="H49" s="98">
        <f t="shared" si="8"/>
        <v>0</v>
      </c>
      <c r="I49" s="98"/>
      <c r="J49" s="98">
        <f t="shared" si="7"/>
        <v>0</v>
      </c>
      <c r="K49" s="31"/>
      <c r="L49" s="31"/>
    </row>
    <row r="50" spans="1:12" x14ac:dyDescent="0.2">
      <c r="A50" s="83">
        <v>19</v>
      </c>
      <c r="B50" s="34" t="s">
        <v>74</v>
      </c>
      <c r="C50" s="16"/>
      <c r="D50" s="16"/>
      <c r="E50" s="16"/>
      <c r="F50" s="16"/>
      <c r="G50" s="57"/>
      <c r="H50" s="57"/>
      <c r="I50" s="57"/>
      <c r="J50" s="57"/>
      <c r="K50" s="31"/>
      <c r="L50" s="31"/>
    </row>
    <row r="51" spans="1:12" ht="25.5" x14ac:dyDescent="0.2">
      <c r="A51" s="59" t="s">
        <v>261</v>
      </c>
      <c r="B51" s="32" t="s">
        <v>66</v>
      </c>
      <c r="C51" s="16">
        <v>25</v>
      </c>
      <c r="D51" s="16">
        <v>25</v>
      </c>
      <c r="E51" s="16">
        <v>50</v>
      </c>
      <c r="F51" s="16" t="s">
        <v>13</v>
      </c>
      <c r="G51" s="64"/>
      <c r="H51" s="64">
        <f t="shared" ref="H51:H54" si="9">E51*G51</f>
        <v>0</v>
      </c>
      <c r="I51" s="64"/>
      <c r="J51" s="64">
        <f t="shared" si="7"/>
        <v>0</v>
      </c>
      <c r="K51" s="31"/>
      <c r="L51" s="31"/>
    </row>
    <row r="52" spans="1:12" ht="25.5" x14ac:dyDescent="0.2">
      <c r="A52" s="59" t="s">
        <v>262</v>
      </c>
      <c r="B52" s="32" t="s">
        <v>67</v>
      </c>
      <c r="C52" s="16">
        <v>25</v>
      </c>
      <c r="D52" s="16">
        <v>25</v>
      </c>
      <c r="E52" s="16">
        <v>50</v>
      </c>
      <c r="F52" s="16" t="s">
        <v>13</v>
      </c>
      <c r="G52" s="64"/>
      <c r="H52" s="64">
        <f t="shared" si="9"/>
        <v>0</v>
      </c>
      <c r="I52" s="64"/>
      <c r="J52" s="64">
        <f t="shared" si="7"/>
        <v>0</v>
      </c>
      <c r="K52" s="31"/>
      <c r="L52" s="31"/>
    </row>
    <row r="53" spans="1:12" ht="63.75" x14ac:dyDescent="0.2">
      <c r="A53" s="83">
        <v>20</v>
      </c>
      <c r="B53" s="32" t="s">
        <v>131</v>
      </c>
      <c r="C53" s="16">
        <v>1</v>
      </c>
      <c r="D53" s="16">
        <v>1</v>
      </c>
      <c r="E53" s="16">
        <v>2</v>
      </c>
      <c r="F53" s="16" t="s">
        <v>14</v>
      </c>
      <c r="G53" s="98"/>
      <c r="H53" s="98">
        <f t="shared" si="9"/>
        <v>0</v>
      </c>
      <c r="I53" s="98"/>
      <c r="J53" s="98">
        <f t="shared" si="7"/>
        <v>0</v>
      </c>
      <c r="K53" s="31"/>
      <c r="L53" s="31"/>
    </row>
    <row r="54" spans="1:12" ht="38.25" x14ac:dyDescent="0.2">
      <c r="A54" s="83">
        <v>21</v>
      </c>
      <c r="B54" s="32" t="s">
        <v>112</v>
      </c>
      <c r="C54" s="16">
        <v>1</v>
      </c>
      <c r="D54" s="16">
        <v>1</v>
      </c>
      <c r="E54" s="16">
        <v>2</v>
      </c>
      <c r="F54" s="16" t="s">
        <v>14</v>
      </c>
      <c r="G54" s="98"/>
      <c r="H54" s="98">
        <f t="shared" si="9"/>
        <v>0</v>
      </c>
      <c r="I54" s="98"/>
      <c r="J54" s="98">
        <f t="shared" si="7"/>
        <v>0</v>
      </c>
      <c r="K54" s="31"/>
      <c r="L54" s="31"/>
    </row>
    <row r="55" spans="1:12" ht="63.75" x14ac:dyDescent="0.2">
      <c r="A55" s="83">
        <v>22</v>
      </c>
      <c r="B55" s="32" t="s">
        <v>222</v>
      </c>
      <c r="C55" s="16"/>
      <c r="D55" s="16"/>
      <c r="E55" s="16"/>
      <c r="F55" s="16"/>
      <c r="G55" s="57"/>
      <c r="H55" s="57"/>
      <c r="I55" s="57"/>
      <c r="J55" s="57"/>
      <c r="K55" s="31"/>
      <c r="L55" s="31"/>
    </row>
    <row r="56" spans="1:12" s="40" customFormat="1" ht="38.25" x14ac:dyDescent="0.2">
      <c r="A56" s="83">
        <v>22.1</v>
      </c>
      <c r="B56" s="32" t="s">
        <v>223</v>
      </c>
      <c r="C56" s="15">
        <v>1</v>
      </c>
      <c r="D56" s="15">
        <v>1</v>
      </c>
      <c r="E56" s="15">
        <v>2</v>
      </c>
      <c r="F56" s="16" t="s">
        <v>14</v>
      </c>
      <c r="G56" s="98"/>
      <c r="H56" s="98">
        <f t="shared" ref="H56:H69" si="10">E56*G56</f>
        <v>0</v>
      </c>
      <c r="I56" s="98"/>
      <c r="J56" s="98">
        <f t="shared" si="7"/>
        <v>0</v>
      </c>
      <c r="K56" s="99"/>
      <c r="L56" s="99"/>
    </row>
    <row r="57" spans="1:12" s="40" customFormat="1" ht="51" x14ac:dyDescent="0.2">
      <c r="A57" s="83"/>
      <c r="B57" s="32" t="s">
        <v>224</v>
      </c>
      <c r="C57" s="15"/>
      <c r="D57" s="15"/>
      <c r="E57" s="15"/>
      <c r="F57" s="16"/>
      <c r="G57" s="16"/>
      <c r="H57" s="16"/>
      <c r="I57" s="16"/>
      <c r="J57" s="16"/>
      <c r="K57" s="99"/>
      <c r="L57" s="99"/>
    </row>
    <row r="58" spans="1:12" ht="15" x14ac:dyDescent="0.2">
      <c r="A58" s="83">
        <v>22.2</v>
      </c>
      <c r="B58" s="32" t="s">
        <v>225</v>
      </c>
      <c r="C58" s="15">
        <v>1</v>
      </c>
      <c r="D58" s="15">
        <v>1</v>
      </c>
      <c r="E58" s="15">
        <v>2</v>
      </c>
      <c r="F58" s="16" t="s">
        <v>14</v>
      </c>
      <c r="G58" s="64"/>
      <c r="H58" s="64">
        <f t="shared" si="10"/>
        <v>0</v>
      </c>
      <c r="I58" s="64"/>
      <c r="J58" s="64">
        <f t="shared" si="7"/>
        <v>0</v>
      </c>
      <c r="K58" s="31"/>
      <c r="L58" s="31"/>
    </row>
    <row r="59" spans="1:12" ht="25.5" x14ac:dyDescent="0.2">
      <c r="A59" s="83">
        <v>22.3</v>
      </c>
      <c r="B59" s="32" t="s">
        <v>226</v>
      </c>
      <c r="C59" s="15">
        <v>1</v>
      </c>
      <c r="D59" s="15">
        <v>1</v>
      </c>
      <c r="E59" s="15">
        <v>2</v>
      </c>
      <c r="F59" s="16" t="s">
        <v>14</v>
      </c>
      <c r="G59" s="64"/>
      <c r="H59" s="64">
        <f t="shared" si="10"/>
        <v>0</v>
      </c>
      <c r="I59" s="64"/>
      <c r="J59" s="64">
        <f t="shared" si="7"/>
        <v>0</v>
      </c>
      <c r="K59" s="31"/>
      <c r="L59" s="31"/>
    </row>
    <row r="60" spans="1:12" ht="25.5" x14ac:dyDescent="0.2">
      <c r="A60" s="83">
        <v>22.4</v>
      </c>
      <c r="B60" s="32" t="s">
        <v>227</v>
      </c>
      <c r="C60" s="15">
        <v>1</v>
      </c>
      <c r="D60" s="15">
        <v>1</v>
      </c>
      <c r="E60" s="15">
        <v>2</v>
      </c>
      <c r="F60" s="16" t="s">
        <v>14</v>
      </c>
      <c r="G60" s="64"/>
      <c r="H60" s="64">
        <f t="shared" si="10"/>
        <v>0</v>
      </c>
      <c r="I60" s="64"/>
      <c r="J60" s="64">
        <f t="shared" si="7"/>
        <v>0</v>
      </c>
      <c r="K60" s="31"/>
      <c r="L60" s="31"/>
    </row>
    <row r="61" spans="1:12" ht="38.25" x14ac:dyDescent="0.2">
      <c r="A61" s="83">
        <v>22.5</v>
      </c>
      <c r="B61" s="32" t="s">
        <v>228</v>
      </c>
      <c r="C61" s="15">
        <v>1</v>
      </c>
      <c r="D61" s="15">
        <v>1</v>
      </c>
      <c r="E61" s="15">
        <v>2</v>
      </c>
      <c r="F61" s="16" t="s">
        <v>14</v>
      </c>
      <c r="G61" s="64"/>
      <c r="H61" s="64">
        <f t="shared" si="10"/>
        <v>0</v>
      </c>
      <c r="I61" s="64"/>
      <c r="J61" s="64">
        <f t="shared" si="7"/>
        <v>0</v>
      </c>
      <c r="K61" s="31"/>
      <c r="L61" s="31"/>
    </row>
    <row r="62" spans="1:12" ht="15" x14ac:dyDescent="0.2">
      <c r="A62" s="83">
        <v>22.6</v>
      </c>
      <c r="B62" s="32" t="s">
        <v>229</v>
      </c>
      <c r="C62" s="15">
        <v>1</v>
      </c>
      <c r="D62" s="15">
        <v>1</v>
      </c>
      <c r="E62" s="15">
        <v>2</v>
      </c>
      <c r="F62" s="16" t="s">
        <v>14</v>
      </c>
      <c r="G62" s="64"/>
      <c r="H62" s="64">
        <f t="shared" si="10"/>
        <v>0</v>
      </c>
      <c r="I62" s="64"/>
      <c r="J62" s="64">
        <f t="shared" si="7"/>
        <v>0</v>
      </c>
      <c r="K62" s="31"/>
      <c r="L62" s="31"/>
    </row>
    <row r="63" spans="1:12" ht="15" x14ac:dyDescent="0.2">
      <c r="A63" s="83">
        <v>22.7</v>
      </c>
      <c r="B63" s="32" t="s">
        <v>230</v>
      </c>
      <c r="C63" s="15">
        <v>1</v>
      </c>
      <c r="D63" s="15">
        <v>1</v>
      </c>
      <c r="E63" s="15">
        <v>2</v>
      </c>
      <c r="F63" s="16" t="s">
        <v>14</v>
      </c>
      <c r="G63" s="64"/>
      <c r="H63" s="64">
        <f t="shared" si="10"/>
        <v>0</v>
      </c>
      <c r="I63" s="64"/>
      <c r="J63" s="64">
        <f t="shared" si="7"/>
        <v>0</v>
      </c>
      <c r="K63" s="31"/>
      <c r="L63" s="31"/>
    </row>
    <row r="64" spans="1:12" ht="15" x14ac:dyDescent="0.2">
      <c r="A64" s="83">
        <v>22.8</v>
      </c>
      <c r="B64" s="32" t="s">
        <v>231</v>
      </c>
      <c r="C64" s="15">
        <v>1</v>
      </c>
      <c r="D64" s="15">
        <v>1</v>
      </c>
      <c r="E64" s="15">
        <v>2</v>
      </c>
      <c r="F64" s="16" t="s">
        <v>14</v>
      </c>
      <c r="G64" s="64"/>
      <c r="H64" s="64">
        <f t="shared" si="10"/>
        <v>0</v>
      </c>
      <c r="I64" s="64"/>
      <c r="J64" s="64">
        <f t="shared" si="7"/>
        <v>0</v>
      </c>
      <c r="K64" s="31"/>
      <c r="L64" s="31"/>
    </row>
    <row r="65" spans="1:12" ht="15" x14ac:dyDescent="0.2">
      <c r="A65" s="83">
        <v>22.9</v>
      </c>
      <c r="B65" s="32" t="s">
        <v>232</v>
      </c>
      <c r="C65" s="15">
        <v>1</v>
      </c>
      <c r="D65" s="15">
        <v>1</v>
      </c>
      <c r="E65" s="15">
        <v>2</v>
      </c>
      <c r="F65" s="16" t="s">
        <v>14</v>
      </c>
      <c r="G65" s="64"/>
      <c r="H65" s="64">
        <f t="shared" si="10"/>
        <v>0</v>
      </c>
      <c r="I65" s="64"/>
      <c r="J65" s="64">
        <f t="shared" si="7"/>
        <v>0</v>
      </c>
      <c r="K65" s="31"/>
      <c r="L65" s="31"/>
    </row>
    <row r="66" spans="1:12" ht="25.5" x14ac:dyDescent="0.2">
      <c r="A66" s="79">
        <v>22.1</v>
      </c>
      <c r="B66" s="32" t="s">
        <v>233</v>
      </c>
      <c r="C66" s="15">
        <v>1</v>
      </c>
      <c r="D66" s="15">
        <v>1</v>
      </c>
      <c r="E66" s="15">
        <v>2</v>
      </c>
      <c r="F66" s="16" t="s">
        <v>14</v>
      </c>
      <c r="G66" s="64"/>
      <c r="H66" s="64">
        <f t="shared" si="10"/>
        <v>0</v>
      </c>
      <c r="I66" s="64"/>
      <c r="J66" s="64">
        <f t="shared" si="7"/>
        <v>0</v>
      </c>
      <c r="K66" s="31"/>
      <c r="L66" s="31"/>
    </row>
    <row r="67" spans="1:12" ht="76.5" x14ac:dyDescent="0.2">
      <c r="A67" s="79">
        <v>22.11</v>
      </c>
      <c r="B67" s="32" t="s">
        <v>234</v>
      </c>
      <c r="C67" s="15">
        <v>1</v>
      </c>
      <c r="D67" s="15">
        <v>1</v>
      </c>
      <c r="E67" s="15">
        <v>2</v>
      </c>
      <c r="F67" s="16" t="s">
        <v>14</v>
      </c>
      <c r="G67" s="64"/>
      <c r="H67" s="64">
        <f t="shared" si="10"/>
        <v>0</v>
      </c>
      <c r="I67" s="64"/>
      <c r="J67" s="64">
        <f t="shared" si="7"/>
        <v>0</v>
      </c>
      <c r="K67" s="31"/>
      <c r="L67" s="31"/>
    </row>
    <row r="68" spans="1:12" ht="63.75" x14ac:dyDescent="0.2">
      <c r="A68" s="83" t="s">
        <v>311</v>
      </c>
      <c r="B68" s="32" t="s">
        <v>287</v>
      </c>
      <c r="C68" s="16">
        <v>50</v>
      </c>
      <c r="D68" s="16">
        <v>50</v>
      </c>
      <c r="E68" s="16">
        <v>100</v>
      </c>
      <c r="F68" s="16" t="s">
        <v>76</v>
      </c>
      <c r="G68" s="64"/>
      <c r="H68" s="64">
        <f t="shared" si="10"/>
        <v>0</v>
      </c>
      <c r="I68" s="64"/>
      <c r="J68" s="64">
        <f t="shared" si="7"/>
        <v>0</v>
      </c>
      <c r="K68" s="31"/>
      <c r="L68" s="31"/>
    </row>
    <row r="69" spans="1:12" ht="51" x14ac:dyDescent="0.2">
      <c r="A69" s="83">
        <v>24</v>
      </c>
      <c r="B69" s="32" t="s">
        <v>288</v>
      </c>
      <c r="C69" s="16">
        <v>1</v>
      </c>
      <c r="D69" s="16">
        <v>1</v>
      </c>
      <c r="E69" s="16">
        <v>2</v>
      </c>
      <c r="F69" s="16" t="s">
        <v>14</v>
      </c>
      <c r="G69" s="64"/>
      <c r="H69" s="64">
        <f t="shared" si="10"/>
        <v>0</v>
      </c>
      <c r="I69" s="64"/>
      <c r="J69" s="64">
        <f t="shared" si="7"/>
        <v>0</v>
      </c>
      <c r="K69" s="31"/>
      <c r="L69" s="31"/>
    </row>
    <row r="70" spans="1:12" x14ac:dyDescent="0.2">
      <c r="A70" s="83">
        <v>25</v>
      </c>
      <c r="B70" s="32" t="s">
        <v>68</v>
      </c>
      <c r="C70" s="16"/>
      <c r="D70" s="16"/>
      <c r="E70" s="16"/>
      <c r="F70" s="15"/>
      <c r="G70" s="57"/>
      <c r="H70" s="57"/>
      <c r="I70" s="57"/>
      <c r="J70" s="57"/>
      <c r="K70" s="31"/>
      <c r="L70" s="31"/>
    </row>
    <row r="71" spans="1:12" ht="15" x14ac:dyDescent="0.2">
      <c r="A71" s="83" t="s">
        <v>312</v>
      </c>
      <c r="B71" s="32" t="s">
        <v>132</v>
      </c>
      <c r="C71" s="16">
        <v>1</v>
      </c>
      <c r="D71" s="16">
        <v>1</v>
      </c>
      <c r="E71" s="16">
        <v>2</v>
      </c>
      <c r="F71" s="16" t="s">
        <v>75</v>
      </c>
      <c r="G71" s="64"/>
      <c r="H71" s="64">
        <f t="shared" ref="H71:H73" si="11">E71*G71</f>
        <v>0</v>
      </c>
      <c r="I71" s="64"/>
      <c r="J71" s="64">
        <f t="shared" si="7"/>
        <v>0</v>
      </c>
      <c r="K71" s="31"/>
      <c r="L71" s="31"/>
    </row>
    <row r="72" spans="1:12" ht="38.25" x14ac:dyDescent="0.2">
      <c r="A72" s="83">
        <v>26</v>
      </c>
      <c r="B72" s="32" t="s">
        <v>289</v>
      </c>
      <c r="C72" s="129"/>
      <c r="D72" s="129"/>
      <c r="E72" s="15">
        <v>1</v>
      </c>
      <c r="F72" s="16" t="s">
        <v>14</v>
      </c>
      <c r="G72" s="64">
        <f>'APPENDIX-A'!F31</f>
        <v>0</v>
      </c>
      <c r="H72" s="64">
        <f t="shared" si="11"/>
        <v>0</v>
      </c>
      <c r="I72" s="124" t="s">
        <v>101</v>
      </c>
      <c r="J72" s="124"/>
      <c r="K72" s="31"/>
      <c r="L72" s="31"/>
    </row>
    <row r="73" spans="1:12" ht="38.25" x14ac:dyDescent="0.2">
      <c r="A73" s="83">
        <v>27</v>
      </c>
      <c r="B73" s="32" t="s">
        <v>290</v>
      </c>
      <c r="C73" s="129"/>
      <c r="D73" s="129"/>
      <c r="E73" s="16">
        <v>1</v>
      </c>
      <c r="F73" s="16" t="s">
        <v>14</v>
      </c>
      <c r="G73" s="64">
        <f>'APPENDIX-B'!F55</f>
        <v>0</v>
      </c>
      <c r="H73" s="64">
        <f t="shared" si="11"/>
        <v>0</v>
      </c>
      <c r="I73" s="124"/>
      <c r="J73" s="124"/>
      <c r="K73" s="31"/>
      <c r="L73" s="31"/>
    </row>
    <row r="74" spans="1:12" ht="25.5" x14ac:dyDescent="0.2">
      <c r="A74" s="80">
        <v>28</v>
      </c>
      <c r="B74" s="32" t="s">
        <v>239</v>
      </c>
      <c r="C74" s="81"/>
      <c r="D74" s="81"/>
      <c r="E74" s="49">
        <v>21</v>
      </c>
      <c r="F74" s="49" t="s">
        <v>240</v>
      </c>
      <c r="G74" s="130" t="s">
        <v>101</v>
      </c>
      <c r="H74" s="130"/>
      <c r="I74" s="64"/>
      <c r="J74" s="65">
        <f t="shared" ref="J74" si="12">E74*I74</f>
        <v>0</v>
      </c>
    </row>
    <row r="75" spans="1:12" ht="15" x14ac:dyDescent="0.2">
      <c r="A75" s="122" t="s">
        <v>100</v>
      </c>
      <c r="B75" s="123"/>
      <c r="C75" s="123"/>
      <c r="D75" s="123"/>
      <c r="E75" s="123"/>
      <c r="F75" s="123"/>
      <c r="G75" s="27"/>
      <c r="H75" s="36">
        <f>SUM(H7:H73)</f>
        <v>0</v>
      </c>
      <c r="I75" s="37"/>
      <c r="J75" s="38">
        <f>SUM(J7:J73)</f>
        <v>0</v>
      </c>
    </row>
    <row r="76" spans="1:12" ht="15" customHeight="1" x14ac:dyDescent="0.2">
      <c r="A76" s="125" t="s">
        <v>20</v>
      </c>
      <c r="B76" s="119"/>
      <c r="C76" s="119"/>
      <c r="D76" s="119"/>
      <c r="E76" s="119"/>
      <c r="F76" s="119"/>
      <c r="G76" s="119"/>
      <c r="H76" s="119"/>
      <c r="I76" s="119"/>
      <c r="J76" s="39"/>
    </row>
    <row r="77" spans="1:12" ht="51" customHeight="1" x14ac:dyDescent="0.2">
      <c r="A77" s="19">
        <v>1</v>
      </c>
      <c r="B77" s="126" t="s">
        <v>77</v>
      </c>
      <c r="C77" s="127"/>
      <c r="D77" s="127"/>
      <c r="E77" s="127"/>
      <c r="F77" s="127"/>
      <c r="G77" s="127"/>
      <c r="H77" s="127"/>
      <c r="I77" s="127"/>
      <c r="J77" s="128"/>
    </row>
    <row r="78" spans="1:12" ht="35.25" customHeight="1" x14ac:dyDescent="0.2">
      <c r="A78" s="19">
        <v>2</v>
      </c>
      <c r="B78" s="119" t="s">
        <v>263</v>
      </c>
      <c r="C78" s="119"/>
      <c r="D78" s="119"/>
      <c r="E78" s="119"/>
      <c r="F78" s="119"/>
      <c r="G78" s="119"/>
      <c r="H78" s="119"/>
      <c r="I78" s="119"/>
      <c r="J78" s="120"/>
    </row>
    <row r="79" spans="1:12" ht="21" customHeight="1" x14ac:dyDescent="0.2">
      <c r="A79" s="19">
        <v>3</v>
      </c>
      <c r="B79" s="119" t="s">
        <v>78</v>
      </c>
      <c r="C79" s="119"/>
      <c r="D79" s="119"/>
      <c r="E79" s="119"/>
      <c r="F79" s="119"/>
      <c r="G79" s="119"/>
      <c r="H79" s="119"/>
      <c r="I79" s="119"/>
      <c r="J79" s="120"/>
    </row>
    <row r="80" spans="1:12" ht="36" customHeight="1" x14ac:dyDescent="0.2">
      <c r="A80" s="19">
        <v>4</v>
      </c>
      <c r="B80" s="119" t="s">
        <v>79</v>
      </c>
      <c r="C80" s="119"/>
      <c r="D80" s="119"/>
      <c r="E80" s="119"/>
      <c r="F80" s="119"/>
      <c r="G80" s="119"/>
      <c r="H80" s="119"/>
      <c r="I80" s="119"/>
      <c r="J80" s="120"/>
    </row>
  </sheetData>
  <mergeCells count="20">
    <mergeCell ref="B80:J80"/>
    <mergeCell ref="A75:F75"/>
    <mergeCell ref="I72:J73"/>
    <mergeCell ref="A76:I76"/>
    <mergeCell ref="B77:J77"/>
    <mergeCell ref="C72:D72"/>
    <mergeCell ref="C73:D73"/>
    <mergeCell ref="G74:H74"/>
    <mergeCell ref="A1:J1"/>
    <mergeCell ref="C4:J4"/>
    <mergeCell ref="G5:H5"/>
    <mergeCell ref="B78:J78"/>
    <mergeCell ref="B79:J79"/>
    <mergeCell ref="I5:J5"/>
    <mergeCell ref="A2:B2"/>
    <mergeCell ref="A3:B3"/>
    <mergeCell ref="A4:B4"/>
    <mergeCell ref="C2:J2"/>
    <mergeCell ref="C3:J3"/>
    <mergeCell ref="C5:E5"/>
  </mergeCells>
  <conditionalFormatting sqref="G7">
    <cfRule type="containsBlanks" dxfId="106" priority="107">
      <formula>LEN(TRIM(G7))=0</formula>
    </cfRule>
  </conditionalFormatting>
  <conditionalFormatting sqref="G8">
    <cfRule type="containsBlanks" dxfId="105" priority="106">
      <formula>LEN(TRIM(G8))=0</formula>
    </cfRule>
  </conditionalFormatting>
  <conditionalFormatting sqref="G10:G12">
    <cfRule type="containsBlanks" dxfId="104" priority="105">
      <formula>LEN(TRIM(G10))=0</formula>
    </cfRule>
  </conditionalFormatting>
  <conditionalFormatting sqref="G14:G15">
    <cfRule type="containsBlanks" dxfId="103" priority="104">
      <formula>LEN(TRIM(G14))=0</formula>
    </cfRule>
  </conditionalFormatting>
  <conditionalFormatting sqref="G17:G20">
    <cfRule type="containsBlanks" dxfId="102" priority="103">
      <formula>LEN(TRIM(G17))=0</formula>
    </cfRule>
  </conditionalFormatting>
  <conditionalFormatting sqref="G22:G24">
    <cfRule type="containsBlanks" dxfId="101" priority="102">
      <formula>LEN(TRIM(G22))=0</formula>
    </cfRule>
  </conditionalFormatting>
  <conditionalFormatting sqref="G26">
    <cfRule type="containsBlanks" dxfId="100" priority="101">
      <formula>LEN(TRIM(G26))=0</formula>
    </cfRule>
  </conditionalFormatting>
  <conditionalFormatting sqref="G27">
    <cfRule type="containsBlanks" dxfId="99" priority="100">
      <formula>LEN(TRIM(G27))=0</formula>
    </cfRule>
  </conditionalFormatting>
  <conditionalFormatting sqref="G28">
    <cfRule type="containsBlanks" dxfId="98" priority="99">
      <formula>LEN(TRIM(G28))=0</formula>
    </cfRule>
  </conditionalFormatting>
  <conditionalFormatting sqref="G29">
    <cfRule type="containsBlanks" dxfId="97" priority="98">
      <formula>LEN(TRIM(G29))=0</formula>
    </cfRule>
  </conditionalFormatting>
  <conditionalFormatting sqref="G32:G33">
    <cfRule type="containsBlanks" dxfId="96" priority="97">
      <formula>LEN(TRIM(G32))=0</formula>
    </cfRule>
  </conditionalFormatting>
  <conditionalFormatting sqref="G36">
    <cfRule type="containsBlanks" dxfId="95" priority="95">
      <formula>LEN(TRIM(G36))=0</formula>
    </cfRule>
  </conditionalFormatting>
  <conditionalFormatting sqref="G37:G43">
    <cfRule type="containsBlanks" dxfId="94" priority="94">
      <formula>LEN(TRIM(G37))=0</formula>
    </cfRule>
  </conditionalFormatting>
  <conditionalFormatting sqref="G45:G46 G48:G49">
    <cfRule type="containsBlanks" dxfId="93" priority="93">
      <formula>LEN(TRIM(G45))=0</formula>
    </cfRule>
  </conditionalFormatting>
  <conditionalFormatting sqref="G51:G52">
    <cfRule type="containsBlanks" dxfId="92" priority="92">
      <formula>LEN(TRIM(G51))=0</formula>
    </cfRule>
  </conditionalFormatting>
  <conditionalFormatting sqref="G53:G54">
    <cfRule type="containsBlanks" dxfId="91" priority="91">
      <formula>LEN(TRIM(G53))=0</formula>
    </cfRule>
  </conditionalFormatting>
  <conditionalFormatting sqref="G56">
    <cfRule type="containsBlanks" dxfId="90" priority="90">
      <formula>LEN(TRIM(G56))=0</formula>
    </cfRule>
  </conditionalFormatting>
  <conditionalFormatting sqref="G58:G68">
    <cfRule type="containsBlanks" dxfId="89" priority="89">
      <formula>LEN(TRIM(G58))=0</formula>
    </cfRule>
  </conditionalFormatting>
  <conditionalFormatting sqref="G69">
    <cfRule type="containsBlanks" dxfId="88" priority="88">
      <formula>LEN(TRIM(G69))=0</formula>
    </cfRule>
  </conditionalFormatting>
  <conditionalFormatting sqref="G71">
    <cfRule type="containsBlanks" dxfId="87" priority="86">
      <formula>LEN(TRIM(G71))=0</formula>
    </cfRule>
  </conditionalFormatting>
  <conditionalFormatting sqref="G72:G73">
    <cfRule type="containsBlanks" dxfId="86" priority="85">
      <formula>LEN(TRIM(G72))=0</formula>
    </cfRule>
  </conditionalFormatting>
  <conditionalFormatting sqref="H7:H8">
    <cfRule type="containsBlanks" dxfId="85" priority="84">
      <formula>LEN(TRIM(H7))=0</formula>
    </cfRule>
  </conditionalFormatting>
  <conditionalFormatting sqref="H10:H12">
    <cfRule type="containsBlanks" dxfId="84" priority="63">
      <formula>LEN(TRIM(H10))=0</formula>
    </cfRule>
  </conditionalFormatting>
  <conditionalFormatting sqref="H14:H15">
    <cfRule type="containsBlanks" dxfId="83" priority="62">
      <formula>LEN(TRIM(H14))=0</formula>
    </cfRule>
  </conditionalFormatting>
  <conditionalFormatting sqref="H17:H20">
    <cfRule type="containsBlanks" dxfId="82" priority="61">
      <formula>LEN(TRIM(H17))=0</formula>
    </cfRule>
  </conditionalFormatting>
  <conditionalFormatting sqref="H22:H23">
    <cfRule type="containsBlanks" dxfId="81" priority="60">
      <formula>LEN(TRIM(H22))=0</formula>
    </cfRule>
  </conditionalFormatting>
  <conditionalFormatting sqref="H26:H29">
    <cfRule type="containsBlanks" dxfId="80" priority="59">
      <formula>LEN(TRIM(H26))=0</formula>
    </cfRule>
  </conditionalFormatting>
  <conditionalFormatting sqref="H32:H33">
    <cfRule type="containsBlanks" dxfId="79" priority="58">
      <formula>LEN(TRIM(H32))=0</formula>
    </cfRule>
  </conditionalFormatting>
  <conditionalFormatting sqref="H36:H43">
    <cfRule type="containsBlanks" dxfId="78" priority="57">
      <formula>LEN(TRIM(H36))=0</formula>
    </cfRule>
  </conditionalFormatting>
  <conditionalFormatting sqref="H45:H46 H48:H49">
    <cfRule type="containsBlanks" dxfId="77" priority="56">
      <formula>LEN(TRIM(H45))=0</formula>
    </cfRule>
  </conditionalFormatting>
  <conditionalFormatting sqref="H51:H54">
    <cfRule type="containsBlanks" dxfId="76" priority="55">
      <formula>LEN(TRIM(H51))=0</formula>
    </cfRule>
  </conditionalFormatting>
  <conditionalFormatting sqref="H56">
    <cfRule type="containsBlanks" dxfId="75" priority="54">
      <formula>LEN(TRIM(H56))=0</formula>
    </cfRule>
  </conditionalFormatting>
  <conditionalFormatting sqref="H58:H69">
    <cfRule type="containsBlanks" dxfId="74" priority="53">
      <formula>LEN(TRIM(H58))=0</formula>
    </cfRule>
  </conditionalFormatting>
  <conditionalFormatting sqref="H71:H72">
    <cfRule type="containsBlanks" dxfId="73" priority="52">
      <formula>LEN(TRIM(H71))=0</formula>
    </cfRule>
  </conditionalFormatting>
  <conditionalFormatting sqref="H73">
    <cfRule type="containsBlanks" dxfId="72" priority="51">
      <formula>LEN(TRIM(H73))=0</formula>
    </cfRule>
  </conditionalFormatting>
  <conditionalFormatting sqref="H24">
    <cfRule type="containsBlanks" dxfId="71" priority="50">
      <formula>LEN(TRIM(H24))=0</formula>
    </cfRule>
  </conditionalFormatting>
  <conditionalFormatting sqref="I7">
    <cfRule type="containsBlanks" dxfId="70" priority="49">
      <formula>LEN(TRIM(I7))=0</formula>
    </cfRule>
  </conditionalFormatting>
  <conditionalFormatting sqref="I8">
    <cfRule type="containsBlanks" dxfId="69" priority="48">
      <formula>LEN(TRIM(I8))=0</formula>
    </cfRule>
  </conditionalFormatting>
  <conditionalFormatting sqref="I10:I12">
    <cfRule type="containsBlanks" dxfId="68" priority="47">
      <formula>LEN(TRIM(I10))=0</formula>
    </cfRule>
  </conditionalFormatting>
  <conditionalFormatting sqref="I14:I15">
    <cfRule type="containsBlanks" dxfId="67" priority="46">
      <formula>LEN(TRIM(I14))=0</formula>
    </cfRule>
  </conditionalFormatting>
  <conditionalFormatting sqref="I17:I20">
    <cfRule type="containsBlanks" dxfId="66" priority="45">
      <formula>LEN(TRIM(I17))=0</formula>
    </cfRule>
  </conditionalFormatting>
  <conditionalFormatting sqref="I22:I24">
    <cfRule type="containsBlanks" dxfId="65" priority="44">
      <formula>LEN(TRIM(I22))=0</formula>
    </cfRule>
  </conditionalFormatting>
  <conditionalFormatting sqref="I26">
    <cfRule type="containsBlanks" dxfId="64" priority="43">
      <formula>LEN(TRIM(I26))=0</formula>
    </cfRule>
  </conditionalFormatting>
  <conditionalFormatting sqref="I27">
    <cfRule type="containsBlanks" dxfId="63" priority="42">
      <formula>LEN(TRIM(I27))=0</formula>
    </cfRule>
  </conditionalFormatting>
  <conditionalFormatting sqref="I28">
    <cfRule type="containsBlanks" dxfId="62" priority="41">
      <formula>LEN(TRIM(I28))=0</formula>
    </cfRule>
  </conditionalFormatting>
  <conditionalFormatting sqref="I29">
    <cfRule type="containsBlanks" dxfId="61" priority="40">
      <formula>LEN(TRIM(I29))=0</formula>
    </cfRule>
  </conditionalFormatting>
  <conditionalFormatting sqref="I32:I33">
    <cfRule type="containsBlanks" dxfId="60" priority="39">
      <formula>LEN(TRIM(I32))=0</formula>
    </cfRule>
  </conditionalFormatting>
  <conditionalFormatting sqref="I36">
    <cfRule type="containsBlanks" dxfId="59" priority="38">
      <formula>LEN(TRIM(I36))=0</formula>
    </cfRule>
  </conditionalFormatting>
  <conditionalFormatting sqref="I37:I43">
    <cfRule type="containsBlanks" dxfId="58" priority="37">
      <formula>LEN(TRIM(I37))=0</formula>
    </cfRule>
  </conditionalFormatting>
  <conditionalFormatting sqref="I45:I46 I48:I49">
    <cfRule type="containsBlanks" dxfId="57" priority="36">
      <formula>LEN(TRIM(I45))=0</formula>
    </cfRule>
  </conditionalFormatting>
  <conditionalFormatting sqref="I51:I52">
    <cfRule type="containsBlanks" dxfId="56" priority="35">
      <formula>LEN(TRIM(I51))=0</formula>
    </cfRule>
  </conditionalFormatting>
  <conditionalFormatting sqref="I53:I54">
    <cfRule type="containsBlanks" dxfId="55" priority="34">
      <formula>LEN(TRIM(I53))=0</formula>
    </cfRule>
  </conditionalFormatting>
  <conditionalFormatting sqref="I56">
    <cfRule type="containsBlanks" dxfId="54" priority="33">
      <formula>LEN(TRIM(I56))=0</formula>
    </cfRule>
  </conditionalFormatting>
  <conditionalFormatting sqref="I58:I68">
    <cfRule type="containsBlanks" dxfId="53" priority="32">
      <formula>LEN(TRIM(I58))=0</formula>
    </cfRule>
  </conditionalFormatting>
  <conditionalFormatting sqref="I69">
    <cfRule type="containsBlanks" dxfId="52" priority="31">
      <formula>LEN(TRIM(I69))=0</formula>
    </cfRule>
  </conditionalFormatting>
  <conditionalFormatting sqref="I71">
    <cfRule type="containsBlanks" dxfId="51" priority="30">
      <formula>LEN(TRIM(I71))=0</formula>
    </cfRule>
  </conditionalFormatting>
  <conditionalFormatting sqref="J7:J8">
    <cfRule type="containsBlanks" dxfId="50" priority="29">
      <formula>LEN(TRIM(J7))=0</formula>
    </cfRule>
  </conditionalFormatting>
  <conditionalFormatting sqref="J10:J12">
    <cfRule type="containsBlanks" dxfId="49" priority="15">
      <formula>LEN(TRIM(J10))=0</formula>
    </cfRule>
  </conditionalFormatting>
  <conditionalFormatting sqref="J14:J15">
    <cfRule type="containsBlanks" dxfId="48" priority="14">
      <formula>LEN(TRIM(J14))=0</formula>
    </cfRule>
  </conditionalFormatting>
  <conditionalFormatting sqref="J17:J20">
    <cfRule type="containsBlanks" dxfId="47" priority="13">
      <formula>LEN(TRIM(J17))=0</formula>
    </cfRule>
  </conditionalFormatting>
  <conditionalFormatting sqref="J22:J24">
    <cfRule type="containsBlanks" dxfId="46" priority="12">
      <formula>LEN(TRIM(J22))=0</formula>
    </cfRule>
  </conditionalFormatting>
  <conditionalFormatting sqref="J26:J29">
    <cfRule type="containsBlanks" dxfId="45" priority="11">
      <formula>LEN(TRIM(J26))=0</formula>
    </cfRule>
  </conditionalFormatting>
  <conditionalFormatting sqref="J32:J33">
    <cfRule type="containsBlanks" dxfId="44" priority="10">
      <formula>LEN(TRIM(J32))=0</formula>
    </cfRule>
  </conditionalFormatting>
  <conditionalFormatting sqref="J36:J43">
    <cfRule type="containsBlanks" dxfId="43" priority="9">
      <formula>LEN(TRIM(J36))=0</formula>
    </cfRule>
  </conditionalFormatting>
  <conditionalFormatting sqref="J45:J46 J48:J49">
    <cfRule type="containsBlanks" dxfId="42" priority="8">
      <formula>LEN(TRIM(J45))=0</formula>
    </cfRule>
  </conditionalFormatting>
  <conditionalFormatting sqref="J51:J54">
    <cfRule type="containsBlanks" dxfId="41" priority="7">
      <formula>LEN(TRIM(J51))=0</formula>
    </cfRule>
  </conditionalFormatting>
  <conditionalFormatting sqref="J56">
    <cfRule type="containsBlanks" dxfId="40" priority="6">
      <formula>LEN(TRIM(J56))=0</formula>
    </cfRule>
  </conditionalFormatting>
  <conditionalFormatting sqref="I74">
    <cfRule type="containsBlanks" dxfId="39" priority="5">
      <formula>LEN(TRIM(I74))=0</formula>
    </cfRule>
  </conditionalFormatting>
  <conditionalFormatting sqref="J58:J69">
    <cfRule type="containsBlanks" dxfId="38" priority="3">
      <formula>LEN(TRIM(J58))=0</formula>
    </cfRule>
  </conditionalFormatting>
  <conditionalFormatting sqref="J71">
    <cfRule type="containsBlanks" dxfId="37" priority="2">
      <formula>LEN(TRIM(J71))=0</formula>
    </cfRule>
  </conditionalFormatting>
  <conditionalFormatting sqref="J74">
    <cfRule type="containsBlanks" dxfId="36" priority="1">
      <formula>LEN(TRIM(J74))=0</formula>
    </cfRule>
  </conditionalFormatting>
  <printOptions horizontalCentered="1"/>
  <pageMargins left="0.39370078740157483" right="0.23622047244094491" top="0.74803149606299213" bottom="0.74803149606299213" header="0.31496062992125984" footer="0.31496062992125984"/>
  <pageSetup paperSize="9" scale="55" fitToHeight="1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31"/>
  <sheetViews>
    <sheetView topLeftCell="A13" zoomScale="85" zoomScaleNormal="85" zoomScaleSheetLayoutView="100" zoomScalePageLayoutView="40" workbookViewId="0">
      <selection activeCell="F31" sqref="F31"/>
    </sheetView>
  </sheetViews>
  <sheetFormatPr defaultColWidth="9.140625" defaultRowHeight="14.25" x14ac:dyDescent="0.2"/>
  <cols>
    <col min="1" max="1" width="6.85546875" style="9" customWidth="1"/>
    <col min="2" max="2" width="37.85546875" style="52" customWidth="1"/>
    <col min="3" max="3" width="15.7109375" style="11" customWidth="1"/>
    <col min="4" max="4" width="13.7109375" style="11" customWidth="1"/>
    <col min="5" max="5" width="20.140625" style="9" customWidth="1"/>
    <col min="6" max="6" width="19.85546875" style="10" customWidth="1"/>
    <col min="7" max="13" width="9.140625" style="28" customWidth="1"/>
    <col min="14" max="16384" width="9.140625" style="28"/>
  </cols>
  <sheetData>
    <row r="1" spans="1:6" ht="41.25" customHeight="1" x14ac:dyDescent="0.2">
      <c r="A1" s="117" t="s">
        <v>105</v>
      </c>
      <c r="B1" s="117"/>
      <c r="C1" s="117"/>
      <c r="D1" s="117"/>
      <c r="E1" s="117"/>
      <c r="F1" s="117"/>
    </row>
    <row r="2" spans="1:6" s="29" customFormat="1" ht="15.75" x14ac:dyDescent="0.2">
      <c r="A2" s="116" t="s">
        <v>15</v>
      </c>
      <c r="B2" s="116"/>
      <c r="C2" s="114" t="s">
        <v>107</v>
      </c>
      <c r="D2" s="114"/>
      <c r="E2" s="114"/>
      <c r="F2" s="114"/>
    </row>
    <row r="3" spans="1:6" s="29" customFormat="1" ht="15.75" x14ac:dyDescent="0.2">
      <c r="A3" s="116" t="s">
        <v>16</v>
      </c>
      <c r="B3" s="116"/>
      <c r="C3" s="114" t="s">
        <v>55</v>
      </c>
      <c r="D3" s="114"/>
      <c r="E3" s="114"/>
      <c r="F3" s="114"/>
    </row>
    <row r="4" spans="1:6" s="29" customFormat="1" ht="15.75" x14ac:dyDescent="0.2">
      <c r="A4" s="116" t="s">
        <v>17</v>
      </c>
      <c r="B4" s="116"/>
      <c r="C4" s="114" t="s">
        <v>108</v>
      </c>
      <c r="D4" s="114"/>
      <c r="E4" s="114"/>
      <c r="F4" s="114"/>
    </row>
    <row r="5" spans="1:6" s="30" customFormat="1" ht="55.5" customHeight="1" x14ac:dyDescent="0.2">
      <c r="A5" s="60" t="s">
        <v>1</v>
      </c>
      <c r="B5" s="50" t="s">
        <v>51</v>
      </c>
      <c r="C5" s="60" t="s">
        <v>0</v>
      </c>
      <c r="D5" s="60" t="s">
        <v>2</v>
      </c>
      <c r="E5" s="55" t="s">
        <v>273</v>
      </c>
      <c r="F5" s="55" t="s">
        <v>272</v>
      </c>
    </row>
    <row r="6" spans="1:6" ht="14.25" customHeight="1" x14ac:dyDescent="0.2">
      <c r="A6" s="8">
        <v>1</v>
      </c>
      <c r="B6" s="51" t="s">
        <v>23</v>
      </c>
      <c r="C6" s="8" t="s">
        <v>12</v>
      </c>
      <c r="D6" s="13">
        <v>1</v>
      </c>
      <c r="E6" s="64"/>
      <c r="F6" s="64">
        <f>D6*E6</f>
        <v>0</v>
      </c>
    </row>
    <row r="7" spans="1:6" ht="15" x14ac:dyDescent="0.2">
      <c r="A7" s="8">
        <v>2</v>
      </c>
      <c r="B7" s="51" t="s">
        <v>24</v>
      </c>
      <c r="C7" s="8" t="s">
        <v>12</v>
      </c>
      <c r="D7" s="13">
        <v>1</v>
      </c>
      <c r="E7" s="64"/>
      <c r="F7" s="64">
        <f t="shared" ref="F7:F30" si="0">D7*E7</f>
        <v>0</v>
      </c>
    </row>
    <row r="8" spans="1:6" ht="15" x14ac:dyDescent="0.2">
      <c r="A8" s="8">
        <v>3</v>
      </c>
      <c r="B8" s="51" t="s">
        <v>25</v>
      </c>
      <c r="C8" s="8" t="s">
        <v>21</v>
      </c>
      <c r="D8" s="13">
        <v>1</v>
      </c>
      <c r="E8" s="64"/>
      <c r="F8" s="64">
        <f t="shared" si="0"/>
        <v>0</v>
      </c>
    </row>
    <row r="9" spans="1:6" ht="15" x14ac:dyDescent="0.2">
      <c r="A9" s="8">
        <v>4</v>
      </c>
      <c r="B9" s="51" t="s">
        <v>26</v>
      </c>
      <c r="C9" s="8" t="s">
        <v>21</v>
      </c>
      <c r="D9" s="13">
        <v>1</v>
      </c>
      <c r="E9" s="64"/>
      <c r="F9" s="64">
        <f t="shared" si="0"/>
        <v>0</v>
      </c>
    </row>
    <row r="10" spans="1:6" ht="15" x14ac:dyDescent="0.2">
      <c r="A10" s="8">
        <v>5</v>
      </c>
      <c r="B10" s="51" t="s">
        <v>27</v>
      </c>
      <c r="C10" s="8" t="s">
        <v>22</v>
      </c>
      <c r="D10" s="13">
        <v>1</v>
      </c>
      <c r="E10" s="64"/>
      <c r="F10" s="64">
        <f t="shared" si="0"/>
        <v>0</v>
      </c>
    </row>
    <row r="11" spans="1:6" ht="15" x14ac:dyDescent="0.2">
      <c r="A11" s="8">
        <v>6</v>
      </c>
      <c r="B11" s="51" t="s">
        <v>28</v>
      </c>
      <c r="C11" s="8" t="s">
        <v>22</v>
      </c>
      <c r="D11" s="13">
        <v>1</v>
      </c>
      <c r="E11" s="64"/>
      <c r="F11" s="64">
        <f t="shared" si="0"/>
        <v>0</v>
      </c>
    </row>
    <row r="12" spans="1:6" ht="15" x14ac:dyDescent="0.2">
      <c r="A12" s="8">
        <v>7</v>
      </c>
      <c r="B12" s="51" t="s">
        <v>29</v>
      </c>
      <c r="C12" s="8" t="s">
        <v>22</v>
      </c>
      <c r="D12" s="13">
        <v>1</v>
      </c>
      <c r="E12" s="64"/>
      <c r="F12" s="64">
        <f t="shared" si="0"/>
        <v>0</v>
      </c>
    </row>
    <row r="13" spans="1:6" ht="15" x14ac:dyDescent="0.2">
      <c r="A13" s="8">
        <v>8</v>
      </c>
      <c r="B13" s="51" t="s">
        <v>30</v>
      </c>
      <c r="C13" s="8" t="s">
        <v>22</v>
      </c>
      <c r="D13" s="13">
        <v>1</v>
      </c>
      <c r="E13" s="64"/>
      <c r="F13" s="64">
        <f t="shared" si="0"/>
        <v>0</v>
      </c>
    </row>
    <row r="14" spans="1:6" ht="15.75" customHeight="1" x14ac:dyDescent="0.2">
      <c r="A14" s="8">
        <v>9</v>
      </c>
      <c r="B14" s="51" t="s">
        <v>31</v>
      </c>
      <c r="C14" s="8" t="s">
        <v>22</v>
      </c>
      <c r="D14" s="13">
        <v>1</v>
      </c>
      <c r="E14" s="64"/>
      <c r="F14" s="64">
        <f t="shared" si="0"/>
        <v>0</v>
      </c>
    </row>
    <row r="15" spans="1:6" ht="15" x14ac:dyDescent="0.2">
      <c r="A15" s="8">
        <v>10</v>
      </c>
      <c r="B15" s="51" t="s">
        <v>33</v>
      </c>
      <c r="C15" s="8" t="s">
        <v>22</v>
      </c>
      <c r="D15" s="13">
        <v>1</v>
      </c>
      <c r="E15" s="64"/>
      <c r="F15" s="64">
        <f t="shared" si="0"/>
        <v>0</v>
      </c>
    </row>
    <row r="16" spans="1:6" ht="15" x14ac:dyDescent="0.2">
      <c r="A16" s="8">
        <v>11</v>
      </c>
      <c r="B16" s="51" t="s">
        <v>32</v>
      </c>
      <c r="C16" s="8" t="s">
        <v>22</v>
      </c>
      <c r="D16" s="13">
        <v>1</v>
      </c>
      <c r="E16" s="64"/>
      <c r="F16" s="64">
        <f t="shared" si="0"/>
        <v>0</v>
      </c>
    </row>
    <row r="17" spans="1:6" ht="15" x14ac:dyDescent="0.2">
      <c r="A17" s="8">
        <v>12</v>
      </c>
      <c r="B17" s="51" t="s">
        <v>34</v>
      </c>
      <c r="C17" s="8" t="s">
        <v>22</v>
      </c>
      <c r="D17" s="13">
        <v>1</v>
      </c>
      <c r="E17" s="64"/>
      <c r="F17" s="64">
        <f t="shared" si="0"/>
        <v>0</v>
      </c>
    </row>
    <row r="18" spans="1:6" ht="15" x14ac:dyDescent="0.2">
      <c r="A18" s="8">
        <v>13</v>
      </c>
      <c r="B18" s="51" t="s">
        <v>35</v>
      </c>
      <c r="C18" s="8" t="s">
        <v>22</v>
      </c>
      <c r="D18" s="13">
        <v>1</v>
      </c>
      <c r="E18" s="64"/>
      <c r="F18" s="64">
        <f t="shared" si="0"/>
        <v>0</v>
      </c>
    </row>
    <row r="19" spans="1:6" ht="15" x14ac:dyDescent="0.2">
      <c r="A19" s="8">
        <v>14</v>
      </c>
      <c r="B19" s="51" t="s">
        <v>36</v>
      </c>
      <c r="C19" s="8" t="s">
        <v>22</v>
      </c>
      <c r="D19" s="13">
        <v>1</v>
      </c>
      <c r="E19" s="64"/>
      <c r="F19" s="64">
        <f t="shared" si="0"/>
        <v>0</v>
      </c>
    </row>
    <row r="20" spans="1:6" ht="15" x14ac:dyDescent="0.2">
      <c r="A20" s="8">
        <v>15</v>
      </c>
      <c r="B20" s="51" t="s">
        <v>43</v>
      </c>
      <c r="C20" s="8" t="s">
        <v>22</v>
      </c>
      <c r="D20" s="13">
        <v>1</v>
      </c>
      <c r="E20" s="64"/>
      <c r="F20" s="64">
        <f t="shared" si="0"/>
        <v>0</v>
      </c>
    </row>
    <row r="21" spans="1:6" ht="15" x14ac:dyDescent="0.2">
      <c r="A21" s="8">
        <v>16</v>
      </c>
      <c r="B21" s="51" t="s">
        <v>44</v>
      </c>
      <c r="C21" s="8" t="s">
        <v>21</v>
      </c>
      <c r="D21" s="13">
        <v>1</v>
      </c>
      <c r="E21" s="64"/>
      <c r="F21" s="64">
        <f t="shared" si="0"/>
        <v>0</v>
      </c>
    </row>
    <row r="22" spans="1:6" ht="15" x14ac:dyDescent="0.2">
      <c r="A22" s="8">
        <v>17</v>
      </c>
      <c r="B22" s="51" t="s">
        <v>45</v>
      </c>
      <c r="C22" s="8" t="s">
        <v>21</v>
      </c>
      <c r="D22" s="13">
        <v>1</v>
      </c>
      <c r="E22" s="64"/>
      <c r="F22" s="64">
        <f t="shared" si="0"/>
        <v>0</v>
      </c>
    </row>
    <row r="23" spans="1:6" ht="15" x14ac:dyDescent="0.2">
      <c r="A23" s="8">
        <v>18</v>
      </c>
      <c r="B23" s="51" t="s">
        <v>37</v>
      </c>
      <c r="C23" s="8" t="s">
        <v>21</v>
      </c>
      <c r="D23" s="13">
        <v>1</v>
      </c>
      <c r="E23" s="64"/>
      <c r="F23" s="64">
        <f t="shared" si="0"/>
        <v>0</v>
      </c>
    </row>
    <row r="24" spans="1:6" ht="15" x14ac:dyDescent="0.2">
      <c r="A24" s="8">
        <v>19</v>
      </c>
      <c r="B24" s="51" t="s">
        <v>38</v>
      </c>
      <c r="C24" s="8" t="s">
        <v>12</v>
      </c>
      <c r="D24" s="13">
        <v>1</v>
      </c>
      <c r="E24" s="64"/>
      <c r="F24" s="64">
        <f t="shared" si="0"/>
        <v>0</v>
      </c>
    </row>
    <row r="25" spans="1:6" ht="28.5" x14ac:dyDescent="0.2">
      <c r="A25" s="8">
        <v>20</v>
      </c>
      <c r="B25" s="51" t="s">
        <v>177</v>
      </c>
      <c r="C25" s="8" t="s">
        <v>176</v>
      </c>
      <c r="D25" s="47">
        <v>1</v>
      </c>
      <c r="E25" s="64"/>
      <c r="F25" s="64">
        <f t="shared" si="0"/>
        <v>0</v>
      </c>
    </row>
    <row r="26" spans="1:6" ht="42.75" x14ac:dyDescent="0.2">
      <c r="A26" s="8">
        <v>21</v>
      </c>
      <c r="B26" s="51" t="s">
        <v>178</v>
      </c>
      <c r="C26" s="8" t="s">
        <v>176</v>
      </c>
      <c r="D26" s="47">
        <v>1</v>
      </c>
      <c r="E26" s="64"/>
      <c r="F26" s="64">
        <f t="shared" si="0"/>
        <v>0</v>
      </c>
    </row>
    <row r="27" spans="1:6" ht="15" customHeight="1" x14ac:dyDescent="0.2">
      <c r="A27" s="8">
        <v>22</v>
      </c>
      <c r="B27" s="51" t="s">
        <v>179</v>
      </c>
      <c r="C27" s="8" t="s">
        <v>176</v>
      </c>
      <c r="D27" s="47">
        <v>1</v>
      </c>
      <c r="E27" s="64"/>
      <c r="F27" s="64">
        <f t="shared" si="0"/>
        <v>0</v>
      </c>
    </row>
    <row r="28" spans="1:6" ht="15" x14ac:dyDescent="0.2">
      <c r="A28" s="8">
        <v>23</v>
      </c>
      <c r="B28" s="51" t="s">
        <v>180</v>
      </c>
      <c r="C28" s="8" t="s">
        <v>176</v>
      </c>
      <c r="D28" s="47">
        <v>1</v>
      </c>
      <c r="E28" s="64"/>
      <c r="F28" s="64">
        <f t="shared" si="0"/>
        <v>0</v>
      </c>
    </row>
    <row r="29" spans="1:6" ht="20.45" customHeight="1" x14ac:dyDescent="0.2">
      <c r="A29" s="8">
        <v>24</v>
      </c>
      <c r="B29" s="51" t="s">
        <v>181</v>
      </c>
      <c r="C29" s="8" t="s">
        <v>176</v>
      </c>
      <c r="D29" s="47">
        <v>1</v>
      </c>
      <c r="E29" s="64"/>
      <c r="F29" s="64">
        <f t="shared" si="0"/>
        <v>0</v>
      </c>
    </row>
    <row r="30" spans="1:6" ht="28.5" x14ac:dyDescent="0.2">
      <c r="A30" s="8">
        <v>25</v>
      </c>
      <c r="B30" s="51" t="s">
        <v>182</v>
      </c>
      <c r="C30" s="8" t="s">
        <v>176</v>
      </c>
      <c r="D30" s="47">
        <v>1</v>
      </c>
      <c r="E30" s="64"/>
      <c r="F30" s="64">
        <f t="shared" si="0"/>
        <v>0</v>
      </c>
    </row>
    <row r="31" spans="1:6" s="76" customFormat="1" ht="26.25" customHeight="1" x14ac:dyDescent="0.25">
      <c r="A31" s="130" t="s">
        <v>100</v>
      </c>
      <c r="B31" s="130"/>
      <c r="C31" s="130"/>
      <c r="D31" s="130"/>
      <c r="E31" s="74"/>
      <c r="F31" s="75">
        <f>SUM(F6:F30)</f>
        <v>0</v>
      </c>
    </row>
  </sheetData>
  <mergeCells count="8">
    <mergeCell ref="C4:F4"/>
    <mergeCell ref="A4:B4"/>
    <mergeCell ref="A31:D31"/>
    <mergeCell ref="A1:F1"/>
    <mergeCell ref="A2:B2"/>
    <mergeCell ref="A3:B3"/>
    <mergeCell ref="C2:F2"/>
    <mergeCell ref="C3:F3"/>
  </mergeCells>
  <conditionalFormatting sqref="E6:E30">
    <cfRule type="containsBlanks" dxfId="35" priority="2">
      <formula>LEN(TRIM(E6))=0</formula>
    </cfRule>
  </conditionalFormatting>
  <conditionalFormatting sqref="F6:F30">
    <cfRule type="containsBlanks" dxfId="34" priority="1">
      <formula>LEN(TRIM(F6))=0</formula>
    </cfRule>
  </conditionalFormatting>
  <printOptions horizontalCentered="1"/>
  <pageMargins left="0.39370078740157483" right="0.23622047244094491"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58"/>
  <sheetViews>
    <sheetView topLeftCell="A42" zoomScale="85" zoomScaleNormal="85" zoomScaleSheetLayoutView="85" zoomScalePageLayoutView="40" workbookViewId="0">
      <selection activeCell="B56" sqref="B56:F56"/>
    </sheetView>
  </sheetViews>
  <sheetFormatPr defaultColWidth="9.140625" defaultRowHeight="14.25" x14ac:dyDescent="0.2"/>
  <cols>
    <col min="1" max="1" width="8.28515625" style="9" customWidth="1"/>
    <col min="2" max="2" width="39" style="52" customWidth="1"/>
    <col min="3" max="3" width="14.85546875" style="11" customWidth="1"/>
    <col min="4" max="4" width="12.28515625" style="11" customWidth="1"/>
    <col min="5" max="5" width="20.7109375" style="9" customWidth="1"/>
    <col min="6" max="6" width="21.28515625" style="10" customWidth="1"/>
    <col min="7" max="9" width="9.140625" style="71" customWidth="1"/>
    <col min="10" max="16384" width="9.140625" style="71"/>
  </cols>
  <sheetData>
    <row r="1" spans="1:6" s="70" customFormat="1" ht="45" customHeight="1" x14ac:dyDescent="0.2">
      <c r="A1" s="131" t="s">
        <v>104</v>
      </c>
      <c r="B1" s="131"/>
      <c r="C1" s="131"/>
      <c r="D1" s="131"/>
      <c r="E1" s="131"/>
      <c r="F1" s="131"/>
    </row>
    <row r="2" spans="1:6" ht="15.75" x14ac:dyDescent="0.2">
      <c r="A2" s="116" t="s">
        <v>15</v>
      </c>
      <c r="B2" s="116"/>
      <c r="C2" s="114" t="s">
        <v>107</v>
      </c>
      <c r="D2" s="114"/>
      <c r="E2" s="114"/>
      <c r="F2" s="114"/>
    </row>
    <row r="3" spans="1:6" ht="15.75" x14ac:dyDescent="0.2">
      <c r="A3" s="116" t="s">
        <v>16</v>
      </c>
      <c r="B3" s="116"/>
      <c r="C3" s="114" t="s">
        <v>80</v>
      </c>
      <c r="D3" s="114"/>
      <c r="E3" s="114"/>
      <c r="F3" s="114"/>
    </row>
    <row r="4" spans="1:6" ht="15.75" x14ac:dyDescent="0.2">
      <c r="A4" s="116" t="s">
        <v>17</v>
      </c>
      <c r="B4" s="116"/>
      <c r="C4" s="114" t="s">
        <v>108</v>
      </c>
      <c r="D4" s="114"/>
      <c r="E4" s="114"/>
      <c r="F4" s="114"/>
    </row>
    <row r="5" spans="1:6" ht="15.6" customHeight="1" x14ac:dyDescent="0.2">
      <c r="A5" s="118" t="s">
        <v>1</v>
      </c>
      <c r="B5" s="118" t="s">
        <v>51</v>
      </c>
      <c r="C5" s="118" t="s">
        <v>0</v>
      </c>
      <c r="D5" s="118" t="s">
        <v>2</v>
      </c>
      <c r="E5" s="111" t="s">
        <v>273</v>
      </c>
      <c r="F5" s="111" t="s">
        <v>272</v>
      </c>
    </row>
    <row r="6" spans="1:6" ht="36" customHeight="1" x14ac:dyDescent="0.2">
      <c r="A6" s="133"/>
      <c r="B6" s="118"/>
      <c r="C6" s="118"/>
      <c r="D6" s="118"/>
      <c r="E6" s="111"/>
      <c r="F6" s="111"/>
    </row>
    <row r="7" spans="1:6" ht="13.9" customHeight="1" x14ac:dyDescent="0.2">
      <c r="A7" s="8">
        <v>1</v>
      </c>
      <c r="B7" s="51" t="s">
        <v>42</v>
      </c>
      <c r="C7" s="8" t="s">
        <v>21</v>
      </c>
      <c r="D7" s="8">
        <v>1</v>
      </c>
      <c r="E7" s="64"/>
      <c r="F7" s="64">
        <f>D7*E7</f>
        <v>0</v>
      </c>
    </row>
    <row r="8" spans="1:6" ht="15" x14ac:dyDescent="0.2">
      <c r="A8" s="8">
        <v>2</v>
      </c>
      <c r="B8" s="51" t="s">
        <v>39</v>
      </c>
      <c r="C8" s="8" t="s">
        <v>12</v>
      </c>
      <c r="D8" s="8">
        <v>1</v>
      </c>
      <c r="E8" s="64"/>
      <c r="F8" s="64">
        <f t="shared" ref="F8:F54" si="0">D8*E8</f>
        <v>0</v>
      </c>
    </row>
    <row r="9" spans="1:6" ht="15" x14ac:dyDescent="0.2">
      <c r="A9" s="8">
        <v>3</v>
      </c>
      <c r="B9" s="51" t="s">
        <v>40</v>
      </c>
      <c r="C9" s="8" t="s">
        <v>12</v>
      </c>
      <c r="D9" s="8">
        <v>1</v>
      </c>
      <c r="E9" s="64"/>
      <c r="F9" s="64">
        <f t="shared" si="0"/>
        <v>0</v>
      </c>
    </row>
    <row r="10" spans="1:6" ht="15" x14ac:dyDescent="0.2">
      <c r="A10" s="8">
        <v>4</v>
      </c>
      <c r="B10" s="51" t="s">
        <v>41</v>
      </c>
      <c r="C10" s="8" t="s">
        <v>21</v>
      </c>
      <c r="D10" s="8">
        <v>1</v>
      </c>
      <c r="E10" s="64"/>
      <c r="F10" s="64">
        <f t="shared" si="0"/>
        <v>0</v>
      </c>
    </row>
    <row r="11" spans="1:6" ht="15" x14ac:dyDescent="0.2">
      <c r="A11" s="45">
        <v>1</v>
      </c>
      <c r="B11" s="53" t="s">
        <v>188</v>
      </c>
      <c r="C11" s="46"/>
      <c r="D11" s="46"/>
      <c r="E11" s="20"/>
      <c r="F11" s="20"/>
    </row>
    <row r="12" spans="1:6" ht="15" x14ac:dyDescent="0.2">
      <c r="A12" s="8">
        <v>1.1000000000000001</v>
      </c>
      <c r="B12" s="51" t="s">
        <v>189</v>
      </c>
      <c r="C12" s="44" t="s">
        <v>183</v>
      </c>
      <c r="D12" s="8">
        <v>1</v>
      </c>
      <c r="E12" s="64"/>
      <c r="F12" s="64">
        <f t="shared" si="0"/>
        <v>0</v>
      </c>
    </row>
    <row r="13" spans="1:6" ht="28.5" x14ac:dyDescent="0.2">
      <c r="A13" s="13">
        <v>1.2</v>
      </c>
      <c r="B13" s="97" t="s">
        <v>190</v>
      </c>
      <c r="C13" s="13" t="s">
        <v>183</v>
      </c>
      <c r="D13" s="13"/>
      <c r="E13" s="20"/>
      <c r="F13" s="20"/>
    </row>
    <row r="14" spans="1:6" ht="15" x14ac:dyDescent="0.2">
      <c r="A14" s="8" t="s">
        <v>274</v>
      </c>
      <c r="B14" s="51" t="s">
        <v>191</v>
      </c>
      <c r="C14" s="8"/>
      <c r="D14" s="8">
        <v>1</v>
      </c>
      <c r="E14" s="64"/>
      <c r="F14" s="64">
        <f t="shared" si="0"/>
        <v>0</v>
      </c>
    </row>
    <row r="15" spans="1:6" ht="15" x14ac:dyDescent="0.2">
      <c r="A15" s="8" t="s">
        <v>275</v>
      </c>
      <c r="B15" s="51" t="s">
        <v>192</v>
      </c>
      <c r="C15" s="8"/>
      <c r="D15" s="8">
        <v>1</v>
      </c>
      <c r="E15" s="64"/>
      <c r="F15" s="64">
        <f t="shared" si="0"/>
        <v>0</v>
      </c>
    </row>
    <row r="16" spans="1:6" ht="15" x14ac:dyDescent="0.2">
      <c r="A16" s="8" t="s">
        <v>276</v>
      </c>
      <c r="B16" s="51" t="s">
        <v>193</v>
      </c>
      <c r="C16" s="8"/>
      <c r="D16" s="8">
        <v>1</v>
      </c>
      <c r="E16" s="64"/>
      <c r="F16" s="64">
        <f t="shared" si="0"/>
        <v>0</v>
      </c>
    </row>
    <row r="17" spans="1:6" ht="28.5" x14ac:dyDescent="0.2">
      <c r="A17" s="13">
        <v>1.3</v>
      </c>
      <c r="B17" s="97" t="s">
        <v>194</v>
      </c>
      <c r="C17" s="13" t="s">
        <v>183</v>
      </c>
      <c r="D17" s="13"/>
      <c r="E17" s="13"/>
      <c r="F17" s="13"/>
    </row>
    <row r="18" spans="1:6" ht="15" x14ac:dyDescent="0.2">
      <c r="A18" s="8" t="s">
        <v>277</v>
      </c>
      <c r="B18" s="51" t="s">
        <v>191</v>
      </c>
      <c r="C18" s="8"/>
      <c r="D18" s="8">
        <v>1</v>
      </c>
      <c r="E18" s="64"/>
      <c r="F18" s="64">
        <f t="shared" si="0"/>
        <v>0</v>
      </c>
    </row>
    <row r="19" spans="1:6" ht="15" x14ac:dyDescent="0.2">
      <c r="A19" s="8" t="s">
        <v>278</v>
      </c>
      <c r="B19" s="51" t="s">
        <v>192</v>
      </c>
      <c r="C19" s="8"/>
      <c r="D19" s="8">
        <v>1</v>
      </c>
      <c r="E19" s="64"/>
      <c r="F19" s="64">
        <f t="shared" si="0"/>
        <v>0</v>
      </c>
    </row>
    <row r="20" spans="1:6" ht="15" x14ac:dyDescent="0.2">
      <c r="A20" s="8" t="s">
        <v>279</v>
      </c>
      <c r="B20" s="51" t="s">
        <v>193</v>
      </c>
      <c r="C20" s="8"/>
      <c r="D20" s="8">
        <v>1</v>
      </c>
      <c r="E20" s="64"/>
      <c r="F20" s="64">
        <f t="shared" si="0"/>
        <v>0</v>
      </c>
    </row>
    <row r="21" spans="1:6" ht="27.6" customHeight="1" x14ac:dyDescent="0.2">
      <c r="A21" s="13">
        <v>1.4</v>
      </c>
      <c r="B21" s="97" t="s">
        <v>195</v>
      </c>
      <c r="C21" s="13" t="s">
        <v>183</v>
      </c>
      <c r="D21" s="13"/>
      <c r="E21" s="20"/>
      <c r="F21" s="20"/>
    </row>
    <row r="22" spans="1:6" ht="15" x14ac:dyDescent="0.2">
      <c r="A22" s="8" t="s">
        <v>280</v>
      </c>
      <c r="B22" s="51" t="s">
        <v>191</v>
      </c>
      <c r="C22" s="8"/>
      <c r="D22" s="8">
        <v>1</v>
      </c>
      <c r="E22" s="64"/>
      <c r="F22" s="64">
        <f t="shared" si="0"/>
        <v>0</v>
      </c>
    </row>
    <row r="23" spans="1:6" ht="15" x14ac:dyDescent="0.2">
      <c r="A23" s="8" t="s">
        <v>281</v>
      </c>
      <c r="B23" s="51" t="s">
        <v>192</v>
      </c>
      <c r="C23" s="8"/>
      <c r="D23" s="8">
        <v>1</v>
      </c>
      <c r="E23" s="64"/>
      <c r="F23" s="64">
        <f t="shared" si="0"/>
        <v>0</v>
      </c>
    </row>
    <row r="24" spans="1:6" ht="15" x14ac:dyDescent="0.2">
      <c r="A24" s="8" t="s">
        <v>282</v>
      </c>
      <c r="B24" s="51" t="s">
        <v>193</v>
      </c>
      <c r="C24" s="8"/>
      <c r="D24" s="8">
        <v>1</v>
      </c>
      <c r="E24" s="64"/>
      <c r="F24" s="64">
        <f t="shared" si="0"/>
        <v>0</v>
      </c>
    </row>
    <row r="25" spans="1:6" ht="15" x14ac:dyDescent="0.2">
      <c r="A25" s="8">
        <v>1.5</v>
      </c>
      <c r="B25" s="51" t="s">
        <v>196</v>
      </c>
      <c r="C25" s="8" t="s">
        <v>184</v>
      </c>
      <c r="D25" s="8">
        <v>10</v>
      </c>
      <c r="E25" s="64"/>
      <c r="F25" s="64">
        <f t="shared" si="0"/>
        <v>0</v>
      </c>
    </row>
    <row r="26" spans="1:6" ht="15" x14ac:dyDescent="0.2">
      <c r="A26" s="8">
        <v>1.6</v>
      </c>
      <c r="B26" s="51" t="s">
        <v>197</v>
      </c>
      <c r="C26" s="8" t="s">
        <v>81</v>
      </c>
      <c r="D26" s="8">
        <v>10</v>
      </c>
      <c r="E26" s="64"/>
      <c r="F26" s="64">
        <f t="shared" si="0"/>
        <v>0</v>
      </c>
    </row>
    <row r="27" spans="1:6" ht="28.5" x14ac:dyDescent="0.2">
      <c r="A27" s="13">
        <v>1.7</v>
      </c>
      <c r="B27" s="97" t="s">
        <v>306</v>
      </c>
      <c r="C27" s="13" t="s">
        <v>81</v>
      </c>
      <c r="D27" s="13"/>
      <c r="E27" s="20"/>
      <c r="F27" s="20"/>
    </row>
    <row r="28" spans="1:6" ht="15" x14ac:dyDescent="0.2">
      <c r="A28" s="8" t="s">
        <v>307</v>
      </c>
      <c r="B28" s="51" t="s">
        <v>198</v>
      </c>
      <c r="C28" s="8"/>
      <c r="D28" s="8">
        <v>1</v>
      </c>
      <c r="E28" s="64"/>
      <c r="F28" s="64">
        <f t="shared" si="0"/>
        <v>0</v>
      </c>
    </row>
    <row r="29" spans="1:6" ht="15" x14ac:dyDescent="0.2">
      <c r="A29" s="8" t="s">
        <v>308</v>
      </c>
      <c r="B29" s="51" t="s">
        <v>199</v>
      </c>
      <c r="C29" s="8"/>
      <c r="D29" s="8">
        <v>1</v>
      </c>
      <c r="E29" s="64"/>
      <c r="F29" s="64">
        <f t="shared" si="0"/>
        <v>0</v>
      </c>
    </row>
    <row r="30" spans="1:6" ht="15" x14ac:dyDescent="0.2">
      <c r="A30" s="8" t="s">
        <v>309</v>
      </c>
      <c r="B30" s="51" t="s">
        <v>200</v>
      </c>
      <c r="C30" s="8"/>
      <c r="D30" s="8">
        <v>1</v>
      </c>
      <c r="E30" s="64"/>
      <c r="F30" s="64">
        <f t="shared" si="0"/>
        <v>0</v>
      </c>
    </row>
    <row r="31" spans="1:6" ht="15" x14ac:dyDescent="0.2">
      <c r="A31" s="8">
        <v>1.8</v>
      </c>
      <c r="B31" s="51" t="s">
        <v>201</v>
      </c>
      <c r="C31" s="8"/>
      <c r="D31" s="8"/>
      <c r="E31" s="20"/>
      <c r="F31" s="20"/>
    </row>
    <row r="32" spans="1:6" ht="15.75" x14ac:dyDescent="0.2">
      <c r="A32" s="8" t="s">
        <v>220</v>
      </c>
      <c r="B32" s="51" t="s">
        <v>202</v>
      </c>
      <c r="C32" s="8" t="s">
        <v>185</v>
      </c>
      <c r="D32" s="8">
        <v>30</v>
      </c>
      <c r="E32" s="64"/>
      <c r="F32" s="64">
        <f t="shared" si="0"/>
        <v>0</v>
      </c>
    </row>
    <row r="33" spans="1:6" ht="15.75" x14ac:dyDescent="0.2">
      <c r="A33" s="8" t="s">
        <v>221</v>
      </c>
      <c r="B33" s="51" t="s">
        <v>203</v>
      </c>
      <c r="C33" s="8" t="s">
        <v>185</v>
      </c>
      <c r="D33" s="8">
        <v>30</v>
      </c>
      <c r="E33" s="64"/>
      <c r="F33" s="64">
        <f t="shared" si="0"/>
        <v>0</v>
      </c>
    </row>
    <row r="34" spans="1:6" ht="15" x14ac:dyDescent="0.2">
      <c r="A34" s="8">
        <v>1.9</v>
      </c>
      <c r="B34" s="51" t="s">
        <v>204</v>
      </c>
      <c r="C34" s="8" t="s">
        <v>81</v>
      </c>
      <c r="D34" s="8">
        <v>12</v>
      </c>
      <c r="E34" s="64"/>
      <c r="F34" s="64">
        <f t="shared" si="0"/>
        <v>0</v>
      </c>
    </row>
    <row r="35" spans="1:6" ht="15" x14ac:dyDescent="0.2">
      <c r="A35" s="8">
        <v>2</v>
      </c>
      <c r="B35" s="51" t="s">
        <v>205</v>
      </c>
      <c r="C35" s="8"/>
      <c r="D35" s="8"/>
      <c r="E35" s="20"/>
      <c r="F35" s="20"/>
    </row>
    <row r="36" spans="1:6" ht="28.5" x14ac:dyDescent="0.2">
      <c r="A36" s="8">
        <v>2.1</v>
      </c>
      <c r="B36" s="51" t="s">
        <v>206</v>
      </c>
      <c r="C36" s="8" t="s">
        <v>186</v>
      </c>
      <c r="D36" s="8">
        <v>1</v>
      </c>
      <c r="E36" s="64"/>
      <c r="F36" s="64">
        <f t="shared" si="0"/>
        <v>0</v>
      </c>
    </row>
    <row r="37" spans="1:6" ht="15" x14ac:dyDescent="0.2">
      <c r="A37" s="8">
        <v>3</v>
      </c>
      <c r="B37" s="51" t="s">
        <v>90</v>
      </c>
      <c r="C37" s="8"/>
      <c r="D37" s="8"/>
      <c r="E37" s="20"/>
      <c r="F37" s="20"/>
    </row>
    <row r="38" spans="1:6" ht="15" x14ac:dyDescent="0.2">
      <c r="A38" s="8">
        <v>3.1</v>
      </c>
      <c r="B38" s="51" t="s">
        <v>207</v>
      </c>
      <c r="C38" s="8" t="s">
        <v>81</v>
      </c>
      <c r="D38" s="8">
        <v>1</v>
      </c>
      <c r="E38" s="64"/>
      <c r="F38" s="64">
        <f t="shared" si="0"/>
        <v>0</v>
      </c>
    </row>
    <row r="39" spans="1:6" ht="28.5" x14ac:dyDescent="0.2">
      <c r="A39" s="8">
        <v>3.2</v>
      </c>
      <c r="B39" s="51" t="s">
        <v>208</v>
      </c>
      <c r="C39" s="8" t="s">
        <v>186</v>
      </c>
      <c r="D39" s="8">
        <v>1</v>
      </c>
      <c r="E39" s="64"/>
      <c r="F39" s="64">
        <f t="shared" si="0"/>
        <v>0</v>
      </c>
    </row>
    <row r="40" spans="1:6" ht="15" x14ac:dyDescent="0.2">
      <c r="A40" s="8">
        <v>4</v>
      </c>
      <c r="B40" s="51" t="s">
        <v>91</v>
      </c>
      <c r="C40" s="8"/>
      <c r="D40" s="8"/>
      <c r="E40" s="20"/>
      <c r="F40" s="20"/>
    </row>
    <row r="41" spans="1:6" ht="42.75" x14ac:dyDescent="0.2">
      <c r="A41" s="8">
        <v>4.0999999999999996</v>
      </c>
      <c r="B41" s="51" t="s">
        <v>209</v>
      </c>
      <c r="C41" s="8" t="s">
        <v>81</v>
      </c>
      <c r="D41" s="8" t="s">
        <v>187</v>
      </c>
      <c r="E41" s="64"/>
      <c r="F41" s="64">
        <f>+E41</f>
        <v>0</v>
      </c>
    </row>
    <row r="42" spans="1:6" ht="15" x14ac:dyDescent="0.2">
      <c r="A42" s="8">
        <v>4.2</v>
      </c>
      <c r="B42" s="51" t="s">
        <v>210</v>
      </c>
      <c r="C42" s="8"/>
      <c r="D42" s="8"/>
      <c r="E42" s="20"/>
      <c r="F42" s="20"/>
    </row>
    <row r="43" spans="1:6" ht="15" x14ac:dyDescent="0.2">
      <c r="A43" s="8" t="s">
        <v>220</v>
      </c>
      <c r="B43" s="51" t="s">
        <v>211</v>
      </c>
      <c r="C43" s="8" t="s">
        <v>54</v>
      </c>
      <c r="D43" s="8">
        <v>1</v>
      </c>
      <c r="E43" s="64"/>
      <c r="F43" s="64">
        <f t="shared" si="0"/>
        <v>0</v>
      </c>
    </row>
    <row r="44" spans="1:6" ht="15" x14ac:dyDescent="0.2">
      <c r="A44" s="8" t="s">
        <v>221</v>
      </c>
      <c r="B44" s="51" t="s">
        <v>212</v>
      </c>
      <c r="C44" s="8" t="s">
        <v>54</v>
      </c>
      <c r="D44" s="8">
        <v>1</v>
      </c>
      <c r="E44" s="64"/>
      <c r="F44" s="64">
        <f t="shared" si="0"/>
        <v>0</v>
      </c>
    </row>
    <row r="45" spans="1:6" ht="42.75" x14ac:dyDescent="0.2">
      <c r="A45" s="8">
        <v>5</v>
      </c>
      <c r="B45" s="51" t="s">
        <v>213</v>
      </c>
      <c r="C45" s="8" t="s">
        <v>81</v>
      </c>
      <c r="D45" s="8" t="s">
        <v>187</v>
      </c>
      <c r="E45" s="64"/>
      <c r="F45" s="64">
        <f t="shared" ref="F45:F46" si="1">+E45</f>
        <v>0</v>
      </c>
    </row>
    <row r="46" spans="1:6" ht="42.75" x14ac:dyDescent="0.2">
      <c r="A46" s="8">
        <v>6</v>
      </c>
      <c r="B46" s="51" t="s">
        <v>94</v>
      </c>
      <c r="C46" s="8" t="s">
        <v>81</v>
      </c>
      <c r="D46" s="8" t="s">
        <v>187</v>
      </c>
      <c r="E46" s="64"/>
      <c r="F46" s="64">
        <f t="shared" si="1"/>
        <v>0</v>
      </c>
    </row>
    <row r="47" spans="1:6" ht="15" x14ac:dyDescent="0.2">
      <c r="A47" s="8">
        <v>7</v>
      </c>
      <c r="B47" s="51" t="s">
        <v>214</v>
      </c>
      <c r="C47" s="8"/>
      <c r="D47" s="8"/>
      <c r="E47" s="20"/>
      <c r="F47" s="20"/>
    </row>
    <row r="48" spans="1:6" ht="15" x14ac:dyDescent="0.2">
      <c r="A48" s="8">
        <v>7.1</v>
      </c>
      <c r="B48" s="51" t="s">
        <v>215</v>
      </c>
      <c r="C48" s="8" t="s">
        <v>81</v>
      </c>
      <c r="D48" s="8">
        <v>5</v>
      </c>
      <c r="E48" s="64"/>
      <c r="F48" s="64">
        <f t="shared" si="0"/>
        <v>0</v>
      </c>
    </row>
    <row r="49" spans="1:6" ht="15" x14ac:dyDescent="0.2">
      <c r="A49" s="8">
        <v>7.2</v>
      </c>
      <c r="B49" s="51" t="s">
        <v>216</v>
      </c>
      <c r="C49" s="8" t="s">
        <v>81</v>
      </c>
      <c r="D49" s="8">
        <v>5</v>
      </c>
      <c r="E49" s="64"/>
      <c r="F49" s="64">
        <f t="shared" si="0"/>
        <v>0</v>
      </c>
    </row>
    <row r="50" spans="1:6" ht="15" x14ac:dyDescent="0.2">
      <c r="A50" s="8">
        <v>8</v>
      </c>
      <c r="B50" s="51" t="s">
        <v>92</v>
      </c>
      <c r="C50" s="8"/>
      <c r="D50" s="8"/>
      <c r="E50" s="20"/>
      <c r="F50" s="20"/>
    </row>
    <row r="51" spans="1:6" ht="15" x14ac:dyDescent="0.2">
      <c r="A51" s="8">
        <v>8.1</v>
      </c>
      <c r="B51" s="51" t="s">
        <v>217</v>
      </c>
      <c r="C51" s="8" t="s">
        <v>81</v>
      </c>
      <c r="D51" s="8">
        <v>5</v>
      </c>
      <c r="E51" s="64"/>
      <c r="F51" s="64">
        <f t="shared" si="0"/>
        <v>0</v>
      </c>
    </row>
    <row r="52" spans="1:6" ht="15" x14ac:dyDescent="0.2">
      <c r="A52" s="8">
        <v>8.1999999999999993</v>
      </c>
      <c r="B52" s="51" t="s">
        <v>218</v>
      </c>
      <c r="C52" s="8" t="s">
        <v>81</v>
      </c>
      <c r="D52" s="8">
        <v>5</v>
      </c>
      <c r="E52" s="64"/>
      <c r="F52" s="64">
        <f t="shared" si="0"/>
        <v>0</v>
      </c>
    </row>
    <row r="53" spans="1:6" ht="15" x14ac:dyDescent="0.2">
      <c r="A53" s="8">
        <v>9</v>
      </c>
      <c r="B53" s="51" t="s">
        <v>93</v>
      </c>
      <c r="C53" s="8"/>
      <c r="D53" s="8"/>
      <c r="E53" s="20"/>
      <c r="F53" s="20"/>
    </row>
    <row r="54" spans="1:6" ht="15" x14ac:dyDescent="0.2">
      <c r="A54" s="8">
        <v>9.1</v>
      </c>
      <c r="B54" s="51" t="s">
        <v>219</v>
      </c>
      <c r="C54" s="8" t="s">
        <v>81</v>
      </c>
      <c r="D54" s="8">
        <v>1</v>
      </c>
      <c r="E54" s="64"/>
      <c r="F54" s="64">
        <f t="shared" si="0"/>
        <v>0</v>
      </c>
    </row>
    <row r="55" spans="1:6" ht="15" x14ac:dyDescent="0.2">
      <c r="A55" s="130" t="s">
        <v>100</v>
      </c>
      <c r="B55" s="130"/>
      <c r="C55" s="13"/>
      <c r="D55" s="13"/>
      <c r="E55" s="26"/>
      <c r="F55" s="72">
        <f>SUM(F7:F54)</f>
        <v>0</v>
      </c>
    </row>
    <row r="56" spans="1:6" x14ac:dyDescent="0.2">
      <c r="A56" s="73" t="s">
        <v>20</v>
      </c>
      <c r="B56" s="132"/>
      <c r="C56" s="132"/>
      <c r="D56" s="132"/>
      <c r="E56" s="132"/>
      <c r="F56" s="132"/>
    </row>
    <row r="57" spans="1:6" ht="41.25" customHeight="1" x14ac:dyDescent="0.2">
      <c r="A57" s="59">
        <v>1</v>
      </c>
      <c r="B57" s="119" t="s">
        <v>46</v>
      </c>
      <c r="C57" s="119"/>
      <c r="D57" s="119"/>
      <c r="E57" s="119"/>
      <c r="F57" s="119"/>
    </row>
    <row r="58" spans="1:6" ht="41.25" customHeight="1" x14ac:dyDescent="0.2">
      <c r="A58" s="59">
        <v>2</v>
      </c>
      <c r="B58" s="119" t="s">
        <v>95</v>
      </c>
      <c r="C58" s="119"/>
      <c r="D58" s="119"/>
      <c r="E58" s="119"/>
      <c r="F58" s="119"/>
    </row>
  </sheetData>
  <mergeCells count="17">
    <mergeCell ref="B58:F58"/>
    <mergeCell ref="B57:F57"/>
    <mergeCell ref="B56:F56"/>
    <mergeCell ref="A5:A6"/>
    <mergeCell ref="B5:B6"/>
    <mergeCell ref="C5:C6"/>
    <mergeCell ref="D5:D6"/>
    <mergeCell ref="E5:E6"/>
    <mergeCell ref="F5:F6"/>
    <mergeCell ref="A55:B55"/>
    <mergeCell ref="A1:F1"/>
    <mergeCell ref="A4:B4"/>
    <mergeCell ref="C4:F4"/>
    <mergeCell ref="A2:B2"/>
    <mergeCell ref="C2:F2"/>
    <mergeCell ref="A3:B3"/>
    <mergeCell ref="C3:F3"/>
  </mergeCells>
  <conditionalFormatting sqref="E7:F7 F8:F10">
    <cfRule type="containsBlanks" dxfId="33" priority="30">
      <formula>LEN(TRIM(E7))=0</formula>
    </cfRule>
  </conditionalFormatting>
  <conditionalFormatting sqref="E8:E10">
    <cfRule type="containsBlanks" dxfId="32" priority="29">
      <formula>LEN(TRIM(E8))=0</formula>
    </cfRule>
  </conditionalFormatting>
  <conditionalFormatting sqref="E12">
    <cfRule type="containsBlanks" dxfId="31" priority="28">
      <formula>LEN(TRIM(E12))=0</formula>
    </cfRule>
  </conditionalFormatting>
  <conditionalFormatting sqref="E14:E16">
    <cfRule type="containsBlanks" dxfId="30" priority="27">
      <formula>LEN(TRIM(E14))=0</formula>
    </cfRule>
  </conditionalFormatting>
  <conditionalFormatting sqref="E18:E20 E22:E26">
    <cfRule type="containsBlanks" dxfId="29" priority="26">
      <formula>LEN(TRIM(E18))=0</formula>
    </cfRule>
  </conditionalFormatting>
  <conditionalFormatting sqref="E28:E30">
    <cfRule type="containsBlanks" dxfId="28" priority="24">
      <formula>LEN(TRIM(E28))=0</formula>
    </cfRule>
  </conditionalFormatting>
  <conditionalFormatting sqref="E32:E34">
    <cfRule type="containsBlanks" dxfId="27" priority="23">
      <formula>LEN(TRIM(E32))=0</formula>
    </cfRule>
  </conditionalFormatting>
  <conditionalFormatting sqref="E36">
    <cfRule type="containsBlanks" dxfId="26" priority="22">
      <formula>LEN(TRIM(E36))=0</formula>
    </cfRule>
  </conditionalFormatting>
  <conditionalFormatting sqref="E38:E39">
    <cfRule type="containsBlanks" dxfId="25" priority="21">
      <formula>LEN(TRIM(E38))=0</formula>
    </cfRule>
  </conditionalFormatting>
  <conditionalFormatting sqref="E41">
    <cfRule type="containsBlanks" dxfId="24" priority="20">
      <formula>LEN(TRIM(E41))=0</formula>
    </cfRule>
  </conditionalFormatting>
  <conditionalFormatting sqref="E43:E46">
    <cfRule type="containsBlanks" dxfId="23" priority="19">
      <formula>LEN(TRIM(E43))=0</formula>
    </cfRule>
  </conditionalFormatting>
  <conditionalFormatting sqref="E48:E49">
    <cfRule type="containsBlanks" dxfId="22" priority="18">
      <formula>LEN(TRIM(E48))=0</formula>
    </cfRule>
  </conditionalFormatting>
  <conditionalFormatting sqref="E51:E52">
    <cfRule type="containsBlanks" dxfId="21" priority="17">
      <formula>LEN(TRIM(E51))=0</formula>
    </cfRule>
  </conditionalFormatting>
  <conditionalFormatting sqref="E54">
    <cfRule type="containsBlanks" dxfId="20" priority="16">
      <formula>LEN(TRIM(E54))=0</formula>
    </cfRule>
  </conditionalFormatting>
  <conditionalFormatting sqref="F12">
    <cfRule type="containsBlanks" dxfId="19" priority="15">
      <formula>LEN(TRIM(F12))=0</formula>
    </cfRule>
  </conditionalFormatting>
  <conditionalFormatting sqref="F14:F16">
    <cfRule type="containsBlanks" dxfId="18" priority="14">
      <formula>LEN(TRIM(F14))=0</formula>
    </cfRule>
  </conditionalFormatting>
  <conditionalFormatting sqref="F18:F20">
    <cfRule type="containsBlanks" dxfId="17" priority="13">
      <formula>LEN(TRIM(F18))=0</formula>
    </cfRule>
  </conditionalFormatting>
  <conditionalFormatting sqref="F22:F26">
    <cfRule type="containsBlanks" dxfId="16" priority="12">
      <formula>LEN(TRIM(F22))=0</formula>
    </cfRule>
  </conditionalFormatting>
  <conditionalFormatting sqref="F28:F30">
    <cfRule type="containsBlanks" dxfId="15" priority="11">
      <formula>LEN(TRIM(F28))=0</formula>
    </cfRule>
  </conditionalFormatting>
  <conditionalFormatting sqref="F32:F34">
    <cfRule type="containsBlanks" dxfId="14" priority="10">
      <formula>LEN(TRIM(F32))=0</formula>
    </cfRule>
  </conditionalFormatting>
  <conditionalFormatting sqref="F36">
    <cfRule type="containsBlanks" dxfId="13" priority="9">
      <formula>LEN(TRIM(F36))=0</formula>
    </cfRule>
  </conditionalFormatting>
  <conditionalFormatting sqref="F38:F39">
    <cfRule type="containsBlanks" dxfId="12" priority="8">
      <formula>LEN(TRIM(F38))=0</formula>
    </cfRule>
  </conditionalFormatting>
  <conditionalFormatting sqref="F41">
    <cfRule type="containsBlanks" dxfId="11" priority="6">
      <formula>LEN(TRIM(F41))=0</formula>
    </cfRule>
  </conditionalFormatting>
  <conditionalFormatting sqref="F43:F44">
    <cfRule type="containsBlanks" dxfId="10" priority="5">
      <formula>LEN(TRIM(F43))=0</formula>
    </cfRule>
  </conditionalFormatting>
  <conditionalFormatting sqref="F45:F46">
    <cfRule type="containsBlanks" dxfId="9" priority="4">
      <formula>LEN(TRIM(F45))=0</formula>
    </cfRule>
  </conditionalFormatting>
  <conditionalFormatting sqref="F48:F49">
    <cfRule type="containsBlanks" dxfId="8" priority="3">
      <formula>LEN(TRIM(F48))=0</formula>
    </cfRule>
  </conditionalFormatting>
  <conditionalFormatting sqref="F51:F52">
    <cfRule type="containsBlanks" dxfId="7" priority="2">
      <formula>LEN(TRIM(F51))=0</formula>
    </cfRule>
  </conditionalFormatting>
  <conditionalFormatting sqref="F54">
    <cfRule type="containsBlanks" dxfId="6" priority="1">
      <formula>LEN(TRIM(F54))=0</formula>
    </cfRule>
  </conditionalFormatting>
  <printOptions horizontalCentered="1"/>
  <pageMargins left="0.39370078740157483" right="0.23622047244094491" top="0.74803149606299213" bottom="0.74803149606299213" header="0.31496062992125984" footer="0.31496062992125984"/>
  <pageSetup paperSize="9"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48"/>
  <sheetViews>
    <sheetView zoomScaleNormal="100" zoomScaleSheetLayoutView="85" zoomScalePageLayoutView="40" workbookViewId="0">
      <selection activeCell="F42" sqref="F42"/>
    </sheetView>
  </sheetViews>
  <sheetFormatPr defaultRowHeight="15" x14ac:dyDescent="0.2"/>
  <cols>
    <col min="1" max="1" width="9" style="22" customWidth="1"/>
    <col min="2" max="2" width="57.42578125" style="22" customWidth="1"/>
    <col min="3" max="3" width="21.85546875" style="22" customWidth="1"/>
    <col min="4" max="4" width="23.28515625" style="22" customWidth="1"/>
    <col min="5" max="5" width="23.7109375" style="22" bestFit="1" customWidth="1"/>
    <col min="6" max="6" width="21.28515625" style="22" customWidth="1"/>
    <col min="7" max="7" width="24" style="22" customWidth="1"/>
    <col min="8" max="249" width="9.140625" style="22"/>
    <col min="250" max="250" width="9" style="22" customWidth="1"/>
    <col min="251" max="251" width="50" style="22" customWidth="1"/>
    <col min="252" max="252" width="13.140625" style="22" customWidth="1"/>
    <col min="253" max="253" width="23.42578125" style="22" customWidth="1"/>
    <col min="254" max="505" width="9.140625" style="22"/>
    <col min="506" max="506" width="9" style="22" customWidth="1"/>
    <col min="507" max="507" width="50" style="22" customWidth="1"/>
    <col min="508" max="508" width="13.140625" style="22" customWidth="1"/>
    <col min="509" max="509" width="23.42578125" style="22" customWidth="1"/>
    <col min="510" max="761" width="9.140625" style="22"/>
    <col min="762" max="762" width="9" style="22" customWidth="1"/>
    <col min="763" max="763" width="50" style="22" customWidth="1"/>
    <col min="764" max="764" width="13.140625" style="22" customWidth="1"/>
    <col min="765" max="765" width="23.42578125" style="22" customWidth="1"/>
    <col min="766" max="1017" width="9.140625" style="22"/>
    <col min="1018" max="1018" width="9" style="22" customWidth="1"/>
    <col min="1019" max="1019" width="50" style="22" customWidth="1"/>
    <col min="1020" max="1020" width="13.140625" style="22" customWidth="1"/>
    <col min="1021" max="1021" width="23.42578125" style="22" customWidth="1"/>
    <col min="1022" max="1273" width="9.140625" style="22"/>
    <col min="1274" max="1274" width="9" style="22" customWidth="1"/>
    <col min="1275" max="1275" width="50" style="22" customWidth="1"/>
    <col min="1276" max="1276" width="13.140625" style="22" customWidth="1"/>
    <col min="1277" max="1277" width="23.42578125" style="22" customWidth="1"/>
    <col min="1278" max="1529" width="9.140625" style="22"/>
    <col min="1530" max="1530" width="9" style="22" customWidth="1"/>
    <col min="1531" max="1531" width="50" style="22" customWidth="1"/>
    <col min="1532" max="1532" width="13.140625" style="22" customWidth="1"/>
    <col min="1533" max="1533" width="23.42578125" style="22" customWidth="1"/>
    <col min="1534" max="1785" width="9.140625" style="22"/>
    <col min="1786" max="1786" width="9" style="22" customWidth="1"/>
    <col min="1787" max="1787" width="50" style="22" customWidth="1"/>
    <col min="1788" max="1788" width="13.140625" style="22" customWidth="1"/>
    <col min="1789" max="1789" width="23.42578125" style="22" customWidth="1"/>
    <col min="1790" max="2041" width="9.140625" style="22"/>
    <col min="2042" max="2042" width="9" style="22" customWidth="1"/>
    <col min="2043" max="2043" width="50" style="22" customWidth="1"/>
    <col min="2044" max="2044" width="13.140625" style="22" customWidth="1"/>
    <col min="2045" max="2045" width="23.42578125" style="22" customWidth="1"/>
    <col min="2046" max="2297" width="9.140625" style="22"/>
    <col min="2298" max="2298" width="9" style="22" customWidth="1"/>
    <col min="2299" max="2299" width="50" style="22" customWidth="1"/>
    <col min="2300" max="2300" width="13.140625" style="22" customWidth="1"/>
    <col min="2301" max="2301" width="23.42578125" style="22" customWidth="1"/>
    <col min="2302" max="2553" width="9.140625" style="22"/>
    <col min="2554" max="2554" width="9" style="22" customWidth="1"/>
    <col min="2555" max="2555" width="50" style="22" customWidth="1"/>
    <col min="2556" max="2556" width="13.140625" style="22" customWidth="1"/>
    <col min="2557" max="2557" width="23.42578125" style="22" customWidth="1"/>
    <col min="2558" max="2809" width="9.140625" style="22"/>
    <col min="2810" max="2810" width="9" style="22" customWidth="1"/>
    <col min="2811" max="2811" width="50" style="22" customWidth="1"/>
    <col min="2812" max="2812" width="13.140625" style="22" customWidth="1"/>
    <col min="2813" max="2813" width="23.42578125" style="22" customWidth="1"/>
    <col min="2814" max="3065" width="9.140625" style="22"/>
    <col min="3066" max="3066" width="9" style="22" customWidth="1"/>
    <col min="3067" max="3067" width="50" style="22" customWidth="1"/>
    <col min="3068" max="3068" width="13.140625" style="22" customWidth="1"/>
    <col min="3069" max="3069" width="23.42578125" style="22" customWidth="1"/>
    <col min="3070" max="3321" width="9.140625" style="22"/>
    <col min="3322" max="3322" width="9" style="22" customWidth="1"/>
    <col min="3323" max="3323" width="50" style="22" customWidth="1"/>
    <col min="3324" max="3324" width="13.140625" style="22" customWidth="1"/>
    <col min="3325" max="3325" width="23.42578125" style="22" customWidth="1"/>
    <col min="3326" max="3577" width="9.140625" style="22"/>
    <col min="3578" max="3578" width="9" style="22" customWidth="1"/>
    <col min="3579" max="3579" width="50" style="22" customWidth="1"/>
    <col min="3580" max="3580" width="13.140625" style="22" customWidth="1"/>
    <col min="3581" max="3581" width="23.42578125" style="22" customWidth="1"/>
    <col min="3582" max="3833" width="9.140625" style="22"/>
    <col min="3834" max="3834" width="9" style="22" customWidth="1"/>
    <col min="3835" max="3835" width="50" style="22" customWidth="1"/>
    <col min="3836" max="3836" width="13.140625" style="22" customWidth="1"/>
    <col min="3837" max="3837" width="23.42578125" style="22" customWidth="1"/>
    <col min="3838" max="4089" width="9.140625" style="22"/>
    <col min="4090" max="4090" width="9" style="22" customWidth="1"/>
    <col min="4091" max="4091" width="50" style="22" customWidth="1"/>
    <col min="4092" max="4092" width="13.140625" style="22" customWidth="1"/>
    <col min="4093" max="4093" width="23.42578125" style="22" customWidth="1"/>
    <col min="4094" max="4345" width="9.140625" style="22"/>
    <col min="4346" max="4346" width="9" style="22" customWidth="1"/>
    <col min="4347" max="4347" width="50" style="22" customWidth="1"/>
    <col min="4348" max="4348" width="13.140625" style="22" customWidth="1"/>
    <col min="4349" max="4349" width="23.42578125" style="22" customWidth="1"/>
    <col min="4350" max="4601" width="9.140625" style="22"/>
    <col min="4602" max="4602" width="9" style="22" customWidth="1"/>
    <col min="4603" max="4603" width="50" style="22" customWidth="1"/>
    <col min="4604" max="4604" width="13.140625" style="22" customWidth="1"/>
    <col min="4605" max="4605" width="23.42578125" style="22" customWidth="1"/>
    <col min="4606" max="4857" width="9.140625" style="22"/>
    <col min="4858" max="4858" width="9" style="22" customWidth="1"/>
    <col min="4859" max="4859" width="50" style="22" customWidth="1"/>
    <col min="4860" max="4860" width="13.140625" style="22" customWidth="1"/>
    <col min="4861" max="4861" width="23.42578125" style="22" customWidth="1"/>
    <col min="4862" max="5113" width="9.140625" style="22"/>
    <col min="5114" max="5114" width="9" style="22" customWidth="1"/>
    <col min="5115" max="5115" width="50" style="22" customWidth="1"/>
    <col min="5116" max="5116" width="13.140625" style="22" customWidth="1"/>
    <col min="5117" max="5117" width="23.42578125" style="22" customWidth="1"/>
    <col min="5118" max="5369" width="9.140625" style="22"/>
    <col min="5370" max="5370" width="9" style="22" customWidth="1"/>
    <col min="5371" max="5371" width="50" style="22" customWidth="1"/>
    <col min="5372" max="5372" width="13.140625" style="22" customWidth="1"/>
    <col min="5373" max="5373" width="23.42578125" style="22" customWidth="1"/>
    <col min="5374" max="5625" width="9.140625" style="22"/>
    <col min="5626" max="5626" width="9" style="22" customWidth="1"/>
    <col min="5627" max="5627" width="50" style="22" customWidth="1"/>
    <col min="5628" max="5628" width="13.140625" style="22" customWidth="1"/>
    <col min="5629" max="5629" width="23.42578125" style="22" customWidth="1"/>
    <col min="5630" max="5881" width="9.140625" style="22"/>
    <col min="5882" max="5882" width="9" style="22" customWidth="1"/>
    <col min="5883" max="5883" width="50" style="22" customWidth="1"/>
    <col min="5884" max="5884" width="13.140625" style="22" customWidth="1"/>
    <col min="5885" max="5885" width="23.42578125" style="22" customWidth="1"/>
    <col min="5886" max="6137" width="9.140625" style="22"/>
    <col min="6138" max="6138" width="9" style="22" customWidth="1"/>
    <col min="6139" max="6139" width="50" style="22" customWidth="1"/>
    <col min="6140" max="6140" width="13.140625" style="22" customWidth="1"/>
    <col min="6141" max="6141" width="23.42578125" style="22" customWidth="1"/>
    <col min="6142" max="6393" width="9.140625" style="22"/>
    <col min="6394" max="6394" width="9" style="22" customWidth="1"/>
    <col min="6395" max="6395" width="50" style="22" customWidth="1"/>
    <col min="6396" max="6396" width="13.140625" style="22" customWidth="1"/>
    <col min="6397" max="6397" width="23.42578125" style="22" customWidth="1"/>
    <col min="6398" max="6649" width="9.140625" style="22"/>
    <col min="6650" max="6650" width="9" style="22" customWidth="1"/>
    <col min="6651" max="6651" width="50" style="22" customWidth="1"/>
    <col min="6652" max="6652" width="13.140625" style="22" customWidth="1"/>
    <col min="6653" max="6653" width="23.42578125" style="22" customWidth="1"/>
    <col min="6654" max="6905" width="9.140625" style="22"/>
    <col min="6906" max="6906" width="9" style="22" customWidth="1"/>
    <col min="6907" max="6907" width="50" style="22" customWidth="1"/>
    <col min="6908" max="6908" width="13.140625" style="22" customWidth="1"/>
    <col min="6909" max="6909" width="23.42578125" style="22" customWidth="1"/>
    <col min="6910" max="7161" width="9.140625" style="22"/>
    <col min="7162" max="7162" width="9" style="22" customWidth="1"/>
    <col min="7163" max="7163" width="50" style="22" customWidth="1"/>
    <col min="7164" max="7164" width="13.140625" style="22" customWidth="1"/>
    <col min="7165" max="7165" width="23.42578125" style="22" customWidth="1"/>
    <col min="7166" max="7417" width="9.140625" style="22"/>
    <col min="7418" max="7418" width="9" style="22" customWidth="1"/>
    <col min="7419" max="7419" width="50" style="22" customWidth="1"/>
    <col min="7420" max="7420" width="13.140625" style="22" customWidth="1"/>
    <col min="7421" max="7421" width="23.42578125" style="22" customWidth="1"/>
    <col min="7422" max="7673" width="9.140625" style="22"/>
    <col min="7674" max="7674" width="9" style="22" customWidth="1"/>
    <col min="7675" max="7675" width="50" style="22" customWidth="1"/>
    <col min="7676" max="7676" width="13.140625" style="22" customWidth="1"/>
    <col min="7677" max="7677" width="23.42578125" style="22" customWidth="1"/>
    <col min="7678" max="7929" width="9.140625" style="22"/>
    <col min="7930" max="7930" width="9" style="22" customWidth="1"/>
    <col min="7931" max="7931" width="50" style="22" customWidth="1"/>
    <col min="7932" max="7932" width="13.140625" style="22" customWidth="1"/>
    <col min="7933" max="7933" width="23.42578125" style="22" customWidth="1"/>
    <col min="7934" max="8185" width="9.140625" style="22"/>
    <col min="8186" max="8186" width="9" style="22" customWidth="1"/>
    <col min="8187" max="8187" width="50" style="22" customWidth="1"/>
    <col min="8188" max="8188" width="13.140625" style="22" customWidth="1"/>
    <col min="8189" max="8189" width="23.42578125" style="22" customWidth="1"/>
    <col min="8190" max="8441" width="9.140625" style="22"/>
    <col min="8442" max="8442" width="9" style="22" customWidth="1"/>
    <col min="8443" max="8443" width="50" style="22" customWidth="1"/>
    <col min="8444" max="8444" width="13.140625" style="22" customWidth="1"/>
    <col min="8445" max="8445" width="23.42578125" style="22" customWidth="1"/>
    <col min="8446" max="8697" width="9.140625" style="22"/>
    <col min="8698" max="8698" width="9" style="22" customWidth="1"/>
    <col min="8699" max="8699" width="50" style="22" customWidth="1"/>
    <col min="8700" max="8700" width="13.140625" style="22" customWidth="1"/>
    <col min="8701" max="8701" width="23.42578125" style="22" customWidth="1"/>
    <col min="8702" max="8953" width="9.140625" style="22"/>
    <col min="8954" max="8954" width="9" style="22" customWidth="1"/>
    <col min="8955" max="8955" width="50" style="22" customWidth="1"/>
    <col min="8956" max="8956" width="13.140625" style="22" customWidth="1"/>
    <col min="8957" max="8957" width="23.42578125" style="22" customWidth="1"/>
    <col min="8958" max="9209" width="9.140625" style="22"/>
    <col min="9210" max="9210" width="9" style="22" customWidth="1"/>
    <col min="9211" max="9211" width="50" style="22" customWidth="1"/>
    <col min="9212" max="9212" width="13.140625" style="22" customWidth="1"/>
    <col min="9213" max="9213" width="23.42578125" style="22" customWidth="1"/>
    <col min="9214" max="9465" width="9.140625" style="22"/>
    <col min="9466" max="9466" width="9" style="22" customWidth="1"/>
    <col min="9467" max="9467" width="50" style="22" customWidth="1"/>
    <col min="9468" max="9468" width="13.140625" style="22" customWidth="1"/>
    <col min="9469" max="9469" width="23.42578125" style="22" customWidth="1"/>
    <col min="9470" max="9721" width="9.140625" style="22"/>
    <col min="9722" max="9722" width="9" style="22" customWidth="1"/>
    <col min="9723" max="9723" width="50" style="22" customWidth="1"/>
    <col min="9724" max="9724" width="13.140625" style="22" customWidth="1"/>
    <col min="9725" max="9725" width="23.42578125" style="22" customWidth="1"/>
    <col min="9726" max="9977" width="9.140625" style="22"/>
    <col min="9978" max="9978" width="9" style="22" customWidth="1"/>
    <col min="9979" max="9979" width="50" style="22" customWidth="1"/>
    <col min="9980" max="9980" width="13.140625" style="22" customWidth="1"/>
    <col min="9981" max="9981" width="23.42578125" style="22" customWidth="1"/>
    <col min="9982" max="10233" width="9.140625" style="22"/>
    <col min="10234" max="10234" width="9" style="22" customWidth="1"/>
    <col min="10235" max="10235" width="50" style="22" customWidth="1"/>
    <col min="10236" max="10236" width="13.140625" style="22" customWidth="1"/>
    <col min="10237" max="10237" width="23.42578125" style="22" customWidth="1"/>
    <col min="10238" max="10489" width="9.140625" style="22"/>
    <col min="10490" max="10490" width="9" style="22" customWidth="1"/>
    <col min="10491" max="10491" width="50" style="22" customWidth="1"/>
    <col min="10492" max="10492" width="13.140625" style="22" customWidth="1"/>
    <col min="10493" max="10493" width="23.42578125" style="22" customWidth="1"/>
    <col min="10494" max="10745" width="9.140625" style="22"/>
    <col min="10746" max="10746" width="9" style="22" customWidth="1"/>
    <col min="10747" max="10747" width="50" style="22" customWidth="1"/>
    <col min="10748" max="10748" width="13.140625" style="22" customWidth="1"/>
    <col min="10749" max="10749" width="23.42578125" style="22" customWidth="1"/>
    <col min="10750" max="11001" width="9.140625" style="22"/>
    <col min="11002" max="11002" width="9" style="22" customWidth="1"/>
    <col min="11003" max="11003" width="50" style="22" customWidth="1"/>
    <col min="11004" max="11004" width="13.140625" style="22" customWidth="1"/>
    <col min="11005" max="11005" width="23.42578125" style="22" customWidth="1"/>
    <col min="11006" max="11257" width="9.140625" style="22"/>
    <col min="11258" max="11258" width="9" style="22" customWidth="1"/>
    <col min="11259" max="11259" width="50" style="22" customWidth="1"/>
    <col min="11260" max="11260" width="13.140625" style="22" customWidth="1"/>
    <col min="11261" max="11261" width="23.42578125" style="22" customWidth="1"/>
    <col min="11262" max="11513" width="9.140625" style="22"/>
    <col min="11514" max="11514" width="9" style="22" customWidth="1"/>
    <col min="11515" max="11515" width="50" style="22" customWidth="1"/>
    <col min="11516" max="11516" width="13.140625" style="22" customWidth="1"/>
    <col min="11517" max="11517" width="23.42578125" style="22" customWidth="1"/>
    <col min="11518" max="11769" width="9.140625" style="22"/>
    <col min="11770" max="11770" width="9" style="22" customWidth="1"/>
    <col min="11771" max="11771" width="50" style="22" customWidth="1"/>
    <col min="11772" max="11772" width="13.140625" style="22" customWidth="1"/>
    <col min="11773" max="11773" width="23.42578125" style="22" customWidth="1"/>
    <col min="11774" max="12025" width="9.140625" style="22"/>
    <col min="12026" max="12026" width="9" style="22" customWidth="1"/>
    <col min="12027" max="12027" width="50" style="22" customWidth="1"/>
    <col min="12028" max="12028" width="13.140625" style="22" customWidth="1"/>
    <col min="12029" max="12029" width="23.42578125" style="22" customWidth="1"/>
    <col min="12030" max="12281" width="9.140625" style="22"/>
    <col min="12282" max="12282" width="9" style="22" customWidth="1"/>
    <col min="12283" max="12283" width="50" style="22" customWidth="1"/>
    <col min="12284" max="12284" width="13.140625" style="22" customWidth="1"/>
    <col min="12285" max="12285" width="23.42578125" style="22" customWidth="1"/>
    <col min="12286" max="12537" width="9.140625" style="22"/>
    <col min="12538" max="12538" width="9" style="22" customWidth="1"/>
    <col min="12539" max="12539" width="50" style="22" customWidth="1"/>
    <col min="12540" max="12540" width="13.140625" style="22" customWidth="1"/>
    <col min="12541" max="12541" width="23.42578125" style="22" customWidth="1"/>
    <col min="12542" max="12793" width="9.140625" style="22"/>
    <col min="12794" max="12794" width="9" style="22" customWidth="1"/>
    <col min="12795" max="12795" width="50" style="22" customWidth="1"/>
    <col min="12796" max="12796" width="13.140625" style="22" customWidth="1"/>
    <col min="12797" max="12797" width="23.42578125" style="22" customWidth="1"/>
    <col min="12798" max="13049" width="9.140625" style="22"/>
    <col min="13050" max="13050" width="9" style="22" customWidth="1"/>
    <col min="13051" max="13051" width="50" style="22" customWidth="1"/>
    <col min="13052" max="13052" width="13.140625" style="22" customWidth="1"/>
    <col min="13053" max="13053" width="23.42578125" style="22" customWidth="1"/>
    <col min="13054" max="13305" width="9.140625" style="22"/>
    <col min="13306" max="13306" width="9" style="22" customWidth="1"/>
    <col min="13307" max="13307" width="50" style="22" customWidth="1"/>
    <col min="13308" max="13308" width="13.140625" style="22" customWidth="1"/>
    <col min="13309" max="13309" width="23.42578125" style="22" customWidth="1"/>
    <col min="13310" max="13561" width="9.140625" style="22"/>
    <col min="13562" max="13562" width="9" style="22" customWidth="1"/>
    <col min="13563" max="13563" width="50" style="22" customWidth="1"/>
    <col min="13564" max="13564" width="13.140625" style="22" customWidth="1"/>
    <col min="13565" max="13565" width="23.42578125" style="22" customWidth="1"/>
    <col min="13566" max="13817" width="9.140625" style="22"/>
    <col min="13818" max="13818" width="9" style="22" customWidth="1"/>
    <col min="13819" max="13819" width="50" style="22" customWidth="1"/>
    <col min="13820" max="13820" width="13.140625" style="22" customWidth="1"/>
    <col min="13821" max="13821" width="23.42578125" style="22" customWidth="1"/>
    <col min="13822" max="14073" width="9.140625" style="22"/>
    <col min="14074" max="14074" width="9" style="22" customWidth="1"/>
    <col min="14075" max="14075" width="50" style="22" customWidth="1"/>
    <col min="14076" max="14076" width="13.140625" style="22" customWidth="1"/>
    <col min="14077" max="14077" width="23.42578125" style="22" customWidth="1"/>
    <col min="14078" max="14329" width="9.140625" style="22"/>
    <col min="14330" max="14330" width="9" style="22" customWidth="1"/>
    <col min="14331" max="14331" width="50" style="22" customWidth="1"/>
    <col min="14332" max="14332" width="13.140625" style="22" customWidth="1"/>
    <col min="14333" max="14333" width="23.42578125" style="22" customWidth="1"/>
    <col min="14334" max="14585" width="9.140625" style="22"/>
    <col min="14586" max="14586" width="9" style="22" customWidth="1"/>
    <col min="14587" max="14587" width="50" style="22" customWidth="1"/>
    <col min="14588" max="14588" width="13.140625" style="22" customWidth="1"/>
    <col min="14589" max="14589" width="23.42578125" style="22" customWidth="1"/>
    <col min="14590" max="14841" width="9.140625" style="22"/>
    <col min="14842" max="14842" width="9" style="22" customWidth="1"/>
    <col min="14843" max="14843" width="50" style="22" customWidth="1"/>
    <col min="14844" max="14844" width="13.140625" style="22" customWidth="1"/>
    <col min="14845" max="14845" width="23.42578125" style="22" customWidth="1"/>
    <col min="14846" max="15097" width="9.140625" style="22"/>
    <col min="15098" max="15098" width="9" style="22" customWidth="1"/>
    <col min="15099" max="15099" width="50" style="22" customWidth="1"/>
    <col min="15100" max="15100" width="13.140625" style="22" customWidth="1"/>
    <col min="15101" max="15101" width="23.42578125" style="22" customWidth="1"/>
    <col min="15102" max="15353" width="9.140625" style="22"/>
    <col min="15354" max="15354" width="9" style="22" customWidth="1"/>
    <col min="15355" max="15355" width="50" style="22" customWidth="1"/>
    <col min="15356" max="15356" width="13.140625" style="22" customWidth="1"/>
    <col min="15357" max="15357" width="23.42578125" style="22" customWidth="1"/>
    <col min="15358" max="15609" width="9.140625" style="22"/>
    <col min="15610" max="15610" width="9" style="22" customWidth="1"/>
    <col min="15611" max="15611" width="50" style="22" customWidth="1"/>
    <col min="15612" max="15612" width="13.140625" style="22" customWidth="1"/>
    <col min="15613" max="15613" width="23.42578125" style="22" customWidth="1"/>
    <col min="15614" max="15865" width="9.140625" style="22"/>
    <col min="15866" max="15866" width="9" style="22" customWidth="1"/>
    <col min="15867" max="15867" width="50" style="22" customWidth="1"/>
    <col min="15868" max="15868" width="13.140625" style="22" customWidth="1"/>
    <col min="15869" max="15869" width="23.42578125" style="22" customWidth="1"/>
    <col min="15870" max="16121" width="9.140625" style="22"/>
    <col min="16122" max="16122" width="9" style="22" customWidth="1"/>
    <col min="16123" max="16123" width="50" style="22" customWidth="1"/>
    <col min="16124" max="16124" width="13.140625" style="22" customWidth="1"/>
    <col min="16125" max="16125" width="23.42578125" style="22" customWidth="1"/>
    <col min="16126" max="16384" width="9.140625" style="22"/>
  </cols>
  <sheetData>
    <row r="1" spans="1:6" ht="37.5" customHeight="1" x14ac:dyDescent="0.2">
      <c r="A1" s="135" t="s">
        <v>103</v>
      </c>
      <c r="B1" s="135"/>
      <c r="C1" s="135"/>
      <c r="D1" s="135"/>
      <c r="E1" s="135"/>
      <c r="F1" s="135"/>
    </row>
    <row r="2" spans="1:6" ht="18.75" customHeight="1" x14ac:dyDescent="0.2">
      <c r="A2" s="121" t="s">
        <v>15</v>
      </c>
      <c r="B2" s="121"/>
      <c r="C2" s="113" t="s">
        <v>107</v>
      </c>
      <c r="D2" s="113"/>
      <c r="E2" s="113"/>
      <c r="F2" s="113"/>
    </row>
    <row r="3" spans="1:6" ht="18.75" customHeight="1" x14ac:dyDescent="0.2">
      <c r="A3" s="121" t="s">
        <v>16</v>
      </c>
      <c r="B3" s="121"/>
      <c r="C3" s="113" t="s">
        <v>55</v>
      </c>
      <c r="D3" s="113"/>
      <c r="E3" s="113"/>
      <c r="F3" s="113"/>
    </row>
    <row r="4" spans="1:6" ht="18.75" customHeight="1" x14ac:dyDescent="0.2">
      <c r="A4" s="121" t="s">
        <v>17</v>
      </c>
      <c r="B4" s="121"/>
      <c r="C4" s="113" t="s">
        <v>109</v>
      </c>
      <c r="D4" s="113"/>
      <c r="E4" s="113"/>
      <c r="F4" s="113"/>
    </row>
    <row r="5" spans="1:6" ht="14.25" customHeight="1" x14ac:dyDescent="0.2">
      <c r="A5" s="135" t="s">
        <v>18</v>
      </c>
      <c r="B5" s="135" t="s">
        <v>19</v>
      </c>
      <c r="C5" s="118" t="s">
        <v>0</v>
      </c>
      <c r="D5" s="118" t="s">
        <v>138</v>
      </c>
      <c r="E5" s="118" t="s">
        <v>139</v>
      </c>
      <c r="F5" s="111" t="s">
        <v>272</v>
      </c>
    </row>
    <row r="6" spans="1:6" ht="44.25" customHeight="1" x14ac:dyDescent="0.2">
      <c r="A6" s="135"/>
      <c r="B6" s="135"/>
      <c r="C6" s="118"/>
      <c r="D6" s="118"/>
      <c r="E6" s="118"/>
      <c r="F6" s="111"/>
    </row>
    <row r="7" spans="1:6" ht="20.25" customHeight="1" x14ac:dyDescent="0.2">
      <c r="A7" s="58" t="s">
        <v>56</v>
      </c>
      <c r="B7" s="135" t="s">
        <v>53</v>
      </c>
      <c r="C7" s="135"/>
      <c r="D7" s="135"/>
      <c r="E7" s="61"/>
      <c r="F7" s="66"/>
    </row>
    <row r="8" spans="1:6" ht="20.25" customHeight="1" x14ac:dyDescent="0.2">
      <c r="A8" s="67">
        <v>1</v>
      </c>
      <c r="B8" s="23" t="s">
        <v>134</v>
      </c>
      <c r="C8" s="24" t="s">
        <v>54</v>
      </c>
      <c r="D8" s="41">
        <v>1</v>
      </c>
      <c r="E8" s="41">
        <v>1</v>
      </c>
      <c r="F8" s="64"/>
    </row>
    <row r="9" spans="1:6" ht="33.75" customHeight="1" x14ac:dyDescent="0.2">
      <c r="A9" s="67">
        <v>2</v>
      </c>
      <c r="B9" s="23" t="s">
        <v>135</v>
      </c>
      <c r="C9" s="24" t="s">
        <v>54</v>
      </c>
      <c r="D9" s="41">
        <v>1</v>
      </c>
      <c r="E9" s="41">
        <v>1</v>
      </c>
      <c r="F9" s="64"/>
    </row>
    <row r="10" spans="1:6" ht="20.25" customHeight="1" x14ac:dyDescent="0.2">
      <c r="A10" s="67">
        <v>3</v>
      </c>
      <c r="B10" s="23" t="s">
        <v>136</v>
      </c>
      <c r="C10" s="24" t="s">
        <v>54</v>
      </c>
      <c r="D10" s="21">
        <v>2</v>
      </c>
      <c r="E10" s="21">
        <v>2</v>
      </c>
      <c r="F10" s="64"/>
    </row>
    <row r="11" spans="1:6" ht="30" customHeight="1" x14ac:dyDescent="0.2">
      <c r="A11" s="67">
        <v>4</v>
      </c>
      <c r="B11" s="23" t="s">
        <v>264</v>
      </c>
      <c r="C11" s="24"/>
      <c r="D11" s="21"/>
      <c r="E11" s="21"/>
      <c r="F11" s="68"/>
    </row>
    <row r="12" spans="1:6" ht="20.25" customHeight="1" x14ac:dyDescent="0.2">
      <c r="A12" s="67" t="s">
        <v>267</v>
      </c>
      <c r="B12" s="23" t="s">
        <v>265</v>
      </c>
      <c r="C12" s="24" t="s">
        <v>54</v>
      </c>
      <c r="D12" s="21">
        <v>1</v>
      </c>
      <c r="E12" s="21">
        <v>1</v>
      </c>
      <c r="F12" s="64"/>
    </row>
    <row r="13" spans="1:6" ht="35.25" customHeight="1" x14ac:dyDescent="0.2">
      <c r="A13" s="67" t="s">
        <v>268</v>
      </c>
      <c r="B13" s="23" t="s">
        <v>266</v>
      </c>
      <c r="C13" s="24" t="s">
        <v>54</v>
      </c>
      <c r="D13" s="21">
        <v>1</v>
      </c>
      <c r="E13" s="21">
        <v>1</v>
      </c>
      <c r="F13" s="64"/>
    </row>
    <row r="14" spans="1:6" ht="20.25" customHeight="1" x14ac:dyDescent="0.2">
      <c r="A14" s="58" t="s">
        <v>69</v>
      </c>
      <c r="B14" s="135" t="s">
        <v>52</v>
      </c>
      <c r="C14" s="135"/>
      <c r="D14" s="135"/>
      <c r="E14" s="61"/>
      <c r="F14" s="68"/>
    </row>
    <row r="15" spans="1:6" ht="20.25" customHeight="1" x14ac:dyDescent="0.2">
      <c r="A15" s="58"/>
      <c r="B15" s="135" t="s">
        <v>154</v>
      </c>
      <c r="C15" s="135"/>
      <c r="D15" s="135"/>
      <c r="E15" s="61"/>
      <c r="F15" s="68"/>
    </row>
    <row r="16" spans="1:6" ht="35.25" customHeight="1" x14ac:dyDescent="0.25">
      <c r="A16" s="21">
        <v>1</v>
      </c>
      <c r="B16" s="43" t="s">
        <v>144</v>
      </c>
      <c r="C16" s="21" t="s">
        <v>175</v>
      </c>
      <c r="D16" s="42" t="s">
        <v>140</v>
      </c>
      <c r="E16" s="54" t="s">
        <v>141</v>
      </c>
      <c r="F16" s="64"/>
    </row>
    <row r="17" spans="1:6" ht="28.5" customHeight="1" x14ac:dyDescent="0.25">
      <c r="A17" s="21">
        <v>2</v>
      </c>
      <c r="B17" s="43" t="s">
        <v>145</v>
      </c>
      <c r="C17" s="21" t="s">
        <v>175</v>
      </c>
      <c r="D17" s="42" t="s">
        <v>140</v>
      </c>
      <c r="E17" s="54" t="s">
        <v>141</v>
      </c>
      <c r="F17" s="64"/>
    </row>
    <row r="18" spans="1:6" ht="31.5" customHeight="1" x14ac:dyDescent="0.25">
      <c r="A18" s="21">
        <v>3</v>
      </c>
      <c r="B18" s="43" t="s">
        <v>146</v>
      </c>
      <c r="C18" s="21" t="s">
        <v>175</v>
      </c>
      <c r="D18" s="42" t="s">
        <v>140</v>
      </c>
      <c r="E18" s="54" t="s">
        <v>141</v>
      </c>
      <c r="F18" s="64"/>
    </row>
    <row r="19" spans="1:6" ht="32.25" customHeight="1" x14ac:dyDescent="0.25">
      <c r="A19" s="21">
        <v>4</v>
      </c>
      <c r="B19" s="43" t="s">
        <v>147</v>
      </c>
      <c r="C19" s="21" t="s">
        <v>175</v>
      </c>
      <c r="D19" s="42" t="s">
        <v>140</v>
      </c>
      <c r="E19" s="54" t="s">
        <v>141</v>
      </c>
      <c r="F19" s="64"/>
    </row>
    <row r="20" spans="1:6" ht="30" x14ac:dyDescent="0.25">
      <c r="A20" s="21">
        <v>5</v>
      </c>
      <c r="B20" s="43" t="s">
        <v>148</v>
      </c>
      <c r="C20" s="21" t="s">
        <v>175</v>
      </c>
      <c r="D20" s="42" t="s">
        <v>140</v>
      </c>
      <c r="E20" s="54" t="s">
        <v>141</v>
      </c>
      <c r="F20" s="64"/>
    </row>
    <row r="21" spans="1:6" ht="29.25" customHeight="1" x14ac:dyDescent="0.25">
      <c r="A21" s="21">
        <v>6</v>
      </c>
      <c r="B21" s="43" t="s">
        <v>149</v>
      </c>
      <c r="C21" s="21" t="s">
        <v>175</v>
      </c>
      <c r="D21" s="42" t="s">
        <v>140</v>
      </c>
      <c r="E21" s="54" t="s">
        <v>141</v>
      </c>
      <c r="F21" s="64"/>
    </row>
    <row r="22" spans="1:6" ht="37.5" customHeight="1" x14ac:dyDescent="0.25">
      <c r="A22" s="21">
        <v>7</v>
      </c>
      <c r="B22" s="43" t="s">
        <v>150</v>
      </c>
      <c r="C22" s="21" t="s">
        <v>175</v>
      </c>
      <c r="D22" s="42" t="s">
        <v>142</v>
      </c>
      <c r="E22" s="54" t="s">
        <v>143</v>
      </c>
      <c r="F22" s="64"/>
    </row>
    <row r="23" spans="1:6" ht="30" x14ac:dyDescent="0.25">
      <c r="A23" s="21">
        <v>8</v>
      </c>
      <c r="B23" s="43" t="s">
        <v>151</v>
      </c>
      <c r="C23" s="21" t="s">
        <v>175</v>
      </c>
      <c r="D23" s="42" t="s">
        <v>142</v>
      </c>
      <c r="E23" s="54" t="s">
        <v>143</v>
      </c>
      <c r="F23" s="64"/>
    </row>
    <row r="24" spans="1:6" ht="36.75" customHeight="1" x14ac:dyDescent="0.25">
      <c r="A24" s="21">
        <v>9</v>
      </c>
      <c r="B24" s="43" t="s">
        <v>152</v>
      </c>
      <c r="C24" s="21" t="s">
        <v>175</v>
      </c>
      <c r="D24" s="42" t="s">
        <v>140</v>
      </c>
      <c r="E24" s="54" t="s">
        <v>141</v>
      </c>
      <c r="F24" s="64"/>
    </row>
    <row r="25" spans="1:6" ht="30" customHeight="1" x14ac:dyDescent="0.25">
      <c r="A25" s="21">
        <v>10</v>
      </c>
      <c r="B25" s="43" t="s">
        <v>153</v>
      </c>
      <c r="C25" s="21" t="s">
        <v>175</v>
      </c>
      <c r="D25" s="42" t="s">
        <v>142</v>
      </c>
      <c r="E25" s="54" t="s">
        <v>143</v>
      </c>
      <c r="F25" s="64"/>
    </row>
    <row r="26" spans="1:6" ht="49.5" customHeight="1" x14ac:dyDescent="0.25">
      <c r="A26" s="21"/>
      <c r="B26" s="43" t="s">
        <v>174</v>
      </c>
      <c r="C26" s="21"/>
      <c r="D26" s="42"/>
      <c r="E26" s="42"/>
      <c r="F26" s="68"/>
    </row>
    <row r="27" spans="1:6" ht="20.25" customHeight="1" x14ac:dyDescent="0.25">
      <c r="A27" s="21"/>
      <c r="B27" s="135" t="s">
        <v>155</v>
      </c>
      <c r="C27" s="135"/>
      <c r="D27" s="135"/>
      <c r="E27" s="42"/>
      <c r="F27" s="68"/>
    </row>
    <row r="28" spans="1:6" ht="33" customHeight="1" x14ac:dyDescent="0.25">
      <c r="A28" s="21">
        <v>1</v>
      </c>
      <c r="B28" s="43" t="s">
        <v>163</v>
      </c>
      <c r="C28" s="24" t="s">
        <v>81</v>
      </c>
      <c r="D28" s="42" t="s">
        <v>156</v>
      </c>
      <c r="E28" s="42" t="s">
        <v>156</v>
      </c>
      <c r="F28" s="64"/>
    </row>
    <row r="29" spans="1:6" ht="34.5" customHeight="1" x14ac:dyDescent="0.25">
      <c r="A29" s="21">
        <v>2</v>
      </c>
      <c r="B29" s="43" t="s">
        <v>164</v>
      </c>
      <c r="C29" s="24" t="s">
        <v>81</v>
      </c>
      <c r="D29" s="42" t="s">
        <v>157</v>
      </c>
      <c r="E29" s="42" t="s">
        <v>157</v>
      </c>
      <c r="F29" s="64"/>
    </row>
    <row r="30" spans="1:6" ht="20.25" customHeight="1" x14ac:dyDescent="0.25">
      <c r="A30" s="21">
        <v>3</v>
      </c>
      <c r="B30" s="43" t="s">
        <v>164</v>
      </c>
      <c r="C30" s="24" t="s">
        <v>81</v>
      </c>
      <c r="D30" s="42" t="s">
        <v>157</v>
      </c>
      <c r="E30" s="42" t="s">
        <v>157</v>
      </c>
      <c r="F30" s="64"/>
    </row>
    <row r="31" spans="1:6" ht="20.25" customHeight="1" x14ac:dyDescent="0.25">
      <c r="A31" s="21">
        <v>4</v>
      </c>
      <c r="B31" s="43" t="s">
        <v>165</v>
      </c>
      <c r="C31" s="24" t="s">
        <v>81</v>
      </c>
      <c r="D31" s="42" t="s">
        <v>157</v>
      </c>
      <c r="E31" s="42" t="s">
        <v>157</v>
      </c>
      <c r="F31" s="64"/>
    </row>
    <row r="32" spans="1:6" ht="20.25" customHeight="1" x14ac:dyDescent="0.25">
      <c r="A32" s="21">
        <v>5</v>
      </c>
      <c r="B32" s="43" t="s">
        <v>166</v>
      </c>
      <c r="C32" s="24" t="s">
        <v>82</v>
      </c>
      <c r="D32" s="42" t="s">
        <v>158</v>
      </c>
      <c r="E32" s="42" t="s">
        <v>159</v>
      </c>
      <c r="F32" s="64"/>
    </row>
    <row r="33" spans="1:6" ht="20.25" customHeight="1" x14ac:dyDescent="0.25">
      <c r="A33" s="21">
        <v>6</v>
      </c>
      <c r="B33" s="43" t="s">
        <v>167</v>
      </c>
      <c r="C33" s="24" t="s">
        <v>82</v>
      </c>
      <c r="D33" s="42" t="s">
        <v>158</v>
      </c>
      <c r="E33" s="42" t="s">
        <v>158</v>
      </c>
      <c r="F33" s="64"/>
    </row>
    <row r="34" spans="1:6" ht="20.25" customHeight="1" x14ac:dyDescent="0.25">
      <c r="A34" s="21">
        <v>7</v>
      </c>
      <c r="B34" s="43" t="s">
        <v>168</v>
      </c>
      <c r="C34" s="24" t="s">
        <v>81</v>
      </c>
      <c r="D34" s="42" t="s">
        <v>160</v>
      </c>
      <c r="E34" s="42" t="s">
        <v>160</v>
      </c>
      <c r="F34" s="64"/>
    </row>
    <row r="35" spans="1:6" ht="33.75" customHeight="1" x14ac:dyDescent="0.25">
      <c r="A35" s="21">
        <v>8</v>
      </c>
      <c r="B35" s="43" t="s">
        <v>169</v>
      </c>
      <c r="C35" s="24" t="s">
        <v>81</v>
      </c>
      <c r="D35" s="42" t="s">
        <v>157</v>
      </c>
      <c r="E35" s="42" t="s">
        <v>157</v>
      </c>
      <c r="F35" s="64"/>
    </row>
    <row r="36" spans="1:6" ht="27.75" customHeight="1" x14ac:dyDescent="0.25">
      <c r="A36" s="21">
        <v>9</v>
      </c>
      <c r="B36" s="43" t="s">
        <v>170</v>
      </c>
      <c r="C36" s="24" t="s">
        <v>81</v>
      </c>
      <c r="D36" s="42" t="s">
        <v>161</v>
      </c>
      <c r="E36" s="42" t="s">
        <v>161</v>
      </c>
      <c r="F36" s="64"/>
    </row>
    <row r="37" spans="1:6" ht="20.25" customHeight="1" x14ac:dyDescent="0.25">
      <c r="A37" s="21">
        <v>10</v>
      </c>
      <c r="B37" s="43" t="s">
        <v>171</v>
      </c>
      <c r="C37" s="24" t="s">
        <v>82</v>
      </c>
      <c r="D37" s="42" t="s">
        <v>158</v>
      </c>
      <c r="E37" s="42" t="s">
        <v>158</v>
      </c>
      <c r="F37" s="64"/>
    </row>
    <row r="38" spans="1:6" ht="20.25" customHeight="1" x14ac:dyDescent="0.25">
      <c r="A38" s="21">
        <v>11</v>
      </c>
      <c r="B38" s="43" t="s">
        <v>172</v>
      </c>
      <c r="C38" s="24" t="s">
        <v>82</v>
      </c>
      <c r="D38" s="42" t="s">
        <v>162</v>
      </c>
      <c r="E38" s="42" t="s">
        <v>162</v>
      </c>
      <c r="F38" s="64"/>
    </row>
    <row r="39" spans="1:6" ht="20.25" customHeight="1" x14ac:dyDescent="0.25">
      <c r="A39" s="21">
        <v>12</v>
      </c>
      <c r="B39" s="43" t="s">
        <v>173</v>
      </c>
      <c r="C39" s="24" t="s">
        <v>81</v>
      </c>
      <c r="D39" s="42" t="s">
        <v>161</v>
      </c>
      <c r="E39" s="42" t="s">
        <v>161</v>
      </c>
      <c r="F39" s="64"/>
    </row>
    <row r="40" spans="1:6" ht="20.25" customHeight="1" x14ac:dyDescent="0.2">
      <c r="A40" s="58" t="s">
        <v>71</v>
      </c>
      <c r="B40" s="135" t="s">
        <v>241</v>
      </c>
      <c r="C40" s="135"/>
      <c r="D40" s="135"/>
      <c r="E40" s="61"/>
      <c r="F40" s="68"/>
    </row>
    <row r="41" spans="1:6" ht="20.25" customHeight="1" x14ac:dyDescent="0.25">
      <c r="A41" s="21">
        <v>1</v>
      </c>
      <c r="B41" s="43" t="s">
        <v>242</v>
      </c>
      <c r="C41" s="24" t="s">
        <v>243</v>
      </c>
      <c r="D41" s="42" t="s">
        <v>244</v>
      </c>
      <c r="E41" s="42" t="s">
        <v>244</v>
      </c>
      <c r="F41" s="65"/>
    </row>
    <row r="42" spans="1:6" ht="15.75" x14ac:dyDescent="0.25">
      <c r="A42" s="134" t="s">
        <v>100</v>
      </c>
      <c r="B42" s="134"/>
      <c r="C42" s="134"/>
      <c r="D42" s="134"/>
      <c r="E42" s="62"/>
      <c r="F42" s="69">
        <f>SUM(F8:F41)</f>
        <v>0</v>
      </c>
    </row>
    <row r="43" spans="1:6" ht="14.25" customHeight="1" x14ac:dyDescent="0.2">
      <c r="A43" s="136" t="s">
        <v>88</v>
      </c>
      <c r="B43" s="136"/>
      <c r="C43" s="136"/>
      <c r="D43" s="136"/>
      <c r="E43" s="136"/>
      <c r="F43" s="136"/>
    </row>
    <row r="44" spans="1:6" ht="46.5" customHeight="1" x14ac:dyDescent="0.2">
      <c r="A44" s="136" t="s">
        <v>83</v>
      </c>
      <c r="B44" s="136"/>
      <c r="C44" s="136"/>
      <c r="D44" s="136"/>
      <c r="E44" s="136"/>
      <c r="F44" s="136"/>
    </row>
    <row r="45" spans="1:6" ht="20.25" customHeight="1" x14ac:dyDescent="0.2">
      <c r="A45" s="136" t="s">
        <v>84</v>
      </c>
      <c r="B45" s="136"/>
      <c r="C45" s="136"/>
      <c r="D45" s="136"/>
      <c r="E45" s="136"/>
      <c r="F45" s="136"/>
    </row>
    <row r="46" spans="1:6" ht="48.75" customHeight="1" x14ac:dyDescent="0.2">
      <c r="A46" s="136" t="s">
        <v>85</v>
      </c>
      <c r="B46" s="136"/>
      <c r="C46" s="136"/>
      <c r="D46" s="136"/>
      <c r="E46" s="136"/>
      <c r="F46" s="136"/>
    </row>
    <row r="47" spans="1:6" ht="30.75" customHeight="1" x14ac:dyDescent="0.2">
      <c r="A47" s="136" t="s">
        <v>86</v>
      </c>
      <c r="B47" s="136"/>
      <c r="C47" s="136"/>
      <c r="D47" s="136"/>
      <c r="E47" s="136"/>
      <c r="F47" s="136"/>
    </row>
    <row r="48" spans="1:6" ht="22.5" customHeight="1" x14ac:dyDescent="0.2">
      <c r="A48" s="136" t="s">
        <v>87</v>
      </c>
      <c r="B48" s="136"/>
      <c r="C48" s="136"/>
      <c r="D48" s="136"/>
      <c r="E48" s="136"/>
      <c r="F48" s="136"/>
    </row>
  </sheetData>
  <mergeCells count="25">
    <mergeCell ref="A1:F1"/>
    <mergeCell ref="A2:B2"/>
    <mergeCell ref="A3:B3"/>
    <mergeCell ref="A4:B4"/>
    <mergeCell ref="C2:F2"/>
    <mergeCell ref="C3:F3"/>
    <mergeCell ref="C4:F4"/>
    <mergeCell ref="A48:F48"/>
    <mergeCell ref="B14:D14"/>
    <mergeCell ref="A44:F44"/>
    <mergeCell ref="A45:F45"/>
    <mergeCell ref="A46:F46"/>
    <mergeCell ref="A47:F47"/>
    <mergeCell ref="A43:F43"/>
    <mergeCell ref="F5:F6"/>
    <mergeCell ref="A42:D42"/>
    <mergeCell ref="A5:A6"/>
    <mergeCell ref="B7:D7"/>
    <mergeCell ref="D5:D6"/>
    <mergeCell ref="C5:C6"/>
    <mergeCell ref="B5:B6"/>
    <mergeCell ref="E5:E6"/>
    <mergeCell ref="B15:D15"/>
    <mergeCell ref="B27:D27"/>
    <mergeCell ref="B40:D40"/>
  </mergeCells>
  <conditionalFormatting sqref="F8">
    <cfRule type="containsBlanks" dxfId="5" priority="6">
      <formula>LEN(TRIM(F8))=0</formula>
    </cfRule>
  </conditionalFormatting>
  <conditionalFormatting sqref="F9:F10">
    <cfRule type="containsBlanks" dxfId="4" priority="5">
      <formula>LEN(TRIM(F9))=0</formula>
    </cfRule>
  </conditionalFormatting>
  <conditionalFormatting sqref="F12:F13">
    <cfRule type="containsBlanks" dxfId="3" priority="4">
      <formula>LEN(TRIM(F12))=0</formula>
    </cfRule>
  </conditionalFormatting>
  <conditionalFormatting sqref="F16:F25">
    <cfRule type="containsBlanks" dxfId="2" priority="3">
      <formula>LEN(TRIM(F16))=0</formula>
    </cfRule>
  </conditionalFormatting>
  <conditionalFormatting sqref="F28:F39">
    <cfRule type="containsBlanks" dxfId="1" priority="2">
      <formula>LEN(TRIM(F28))=0</formula>
    </cfRule>
  </conditionalFormatting>
  <conditionalFormatting sqref="F41">
    <cfRule type="containsBlanks" dxfId="0" priority="1">
      <formula>LEN(TRIM(F41))=0</formula>
    </cfRule>
  </conditionalFormatting>
  <printOptions horizontalCentered="1"/>
  <pageMargins left="0.39370078740157483" right="0.23622047244094491"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MAIN SHEET</vt:lpstr>
      <vt:lpstr>ANNEXURE-I</vt:lpstr>
      <vt:lpstr>APPENDIX-A</vt:lpstr>
      <vt:lpstr>APPENDIX-B</vt:lpstr>
      <vt:lpstr>ANNEXURE-II</vt:lpstr>
      <vt:lpstr>'ANNEXURE-I'!Print_Area</vt:lpstr>
      <vt:lpstr>'ANNEXURE-II'!Print_Area</vt:lpstr>
      <vt:lpstr>'APPENDIX-A'!Print_Area</vt:lpstr>
      <vt:lpstr>'APPENDIX-B'!Print_Area</vt:lpstr>
      <vt:lpstr>'MAIN SHEET'!Print_Area</vt:lpstr>
      <vt:lpstr>'ANNEXURE-I'!Print_Titles</vt:lpstr>
      <vt:lpstr>'ANNEXURE-II'!Print_Titles</vt:lpstr>
      <vt:lpstr>'APPENDIX-B'!Print_Titles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6074537</dc:creator>
  <cp:lastModifiedBy>Sanjeev Kumar</cp:lastModifiedBy>
  <cp:lastPrinted>2020-07-03T05:04:41Z</cp:lastPrinted>
  <dcterms:created xsi:type="dcterms:W3CDTF">2009-08-25T03:56:28Z</dcterms:created>
  <dcterms:modified xsi:type="dcterms:W3CDTF">2024-06-27T05:15:18Z</dcterms:modified>
</cp:coreProperties>
</file>