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Planning\Tender\AFY 22-23\Horti &amp; Jungle Clng\Tender DOC\"/>
    </mc:Choice>
  </mc:AlternateContent>
  <bookViews>
    <workbookView xWindow="0" yWindow="0" windowWidth="19200" windowHeight="10590"/>
  </bookViews>
  <sheets>
    <sheet name="25042022_Horti &amp; Jungle (2)" sheetId="1" r:id="rId1"/>
  </sheets>
  <definedNames>
    <definedName name="_xlnm.Print_Area" localSheetId="0">'25042022_Horti &amp; Jungle (2)'!$A$1:$I$33</definedName>
    <definedName name="_xlnm.Print_Titles" localSheetId="0">'25042022_Horti &amp; Jungle (2)'!$1:$3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1" l="1"/>
  <c r="H33" i="1" l="1"/>
  <c r="I33" i="1" s="1"/>
  <c r="G33" i="1"/>
  <c r="G32" i="1"/>
  <c r="H32" i="1" s="1"/>
  <c r="I32" i="1" s="1"/>
  <c r="H31" i="1"/>
  <c r="I31" i="1" s="1"/>
  <c r="G31" i="1"/>
  <c r="K30" i="1"/>
  <c r="H30" i="1"/>
  <c r="I30" i="1" s="1"/>
  <c r="G30" i="1"/>
  <c r="H29" i="1"/>
  <c r="I29" i="1" s="1"/>
  <c r="G28" i="1"/>
  <c r="H28" i="1" s="1"/>
  <c r="I28" i="1" s="1"/>
  <c r="G27" i="1"/>
  <c r="H27" i="1" s="1"/>
  <c r="I27" i="1" s="1"/>
  <c r="H26" i="1"/>
  <c r="I26" i="1" s="1"/>
  <c r="G26" i="1"/>
  <c r="G25" i="1"/>
  <c r="H25" i="1" s="1"/>
  <c r="I25" i="1" s="1"/>
  <c r="G24" i="1"/>
  <c r="H24" i="1" s="1"/>
  <c r="I24" i="1" s="1"/>
  <c r="G23" i="1"/>
  <c r="H23" i="1" s="1"/>
  <c r="I23" i="1" s="1"/>
  <c r="H22" i="1"/>
  <c r="I22" i="1" s="1"/>
  <c r="G22" i="1"/>
  <c r="G21" i="1"/>
  <c r="H21" i="1" s="1"/>
  <c r="I21" i="1" s="1"/>
  <c r="G20" i="1"/>
  <c r="H20" i="1" s="1"/>
  <c r="I20" i="1" s="1"/>
  <c r="G19" i="1"/>
  <c r="H19" i="1" s="1"/>
  <c r="I19" i="1" s="1"/>
  <c r="H18" i="1"/>
  <c r="I18" i="1" s="1"/>
  <c r="G18" i="1"/>
  <c r="G17" i="1"/>
  <c r="H17" i="1" s="1"/>
  <c r="I17" i="1" s="1"/>
  <c r="G16" i="1"/>
  <c r="H16" i="1" s="1"/>
  <c r="I16" i="1" s="1"/>
  <c r="G15" i="1"/>
  <c r="H15" i="1" s="1"/>
  <c r="I15" i="1" s="1"/>
  <c r="H14" i="1"/>
  <c r="I14" i="1" s="1"/>
  <c r="G14" i="1"/>
  <c r="G13" i="1"/>
  <c r="H13" i="1" s="1"/>
  <c r="I13" i="1" s="1"/>
  <c r="G12" i="1"/>
  <c r="H12" i="1" s="1"/>
  <c r="I12" i="1" s="1"/>
  <c r="G11" i="1"/>
  <c r="H11" i="1" s="1"/>
  <c r="I11" i="1" s="1"/>
  <c r="H10" i="1"/>
  <c r="I10" i="1" s="1"/>
  <c r="G10" i="1"/>
  <c r="G9" i="1"/>
  <c r="H9" i="1" s="1"/>
  <c r="I9" i="1" s="1"/>
  <c r="G8" i="1"/>
  <c r="H8" i="1" s="1"/>
  <c r="I8" i="1" s="1"/>
  <c r="G7" i="1"/>
  <c r="H7" i="1" s="1"/>
  <c r="I7" i="1" s="1"/>
  <c r="H6" i="1"/>
  <c r="I6" i="1" s="1"/>
  <c r="G6" i="1"/>
  <c r="G5" i="1"/>
  <c r="H5" i="1" s="1"/>
  <c r="I5" i="1" s="1"/>
  <c r="M4" i="1"/>
  <c r="L4" i="1"/>
  <c r="H4" i="1"/>
  <c r="I4" i="1" s="1"/>
  <c r="G4" i="1"/>
</calcChain>
</file>

<file path=xl/sharedStrings.xml><?xml version="1.0" encoding="utf-8"?>
<sst xmlns="http://schemas.openxmlformats.org/spreadsheetml/2006/main" count="117" uniqueCount="65">
  <si>
    <t>Annual Maintenance Contract for Horticulture works including Transportation of Garbage etc., in BHEL, Trichy, Factory Complex</t>
  </si>
  <si>
    <t>Sl. No.</t>
  </si>
  <si>
    <t>SR No.</t>
  </si>
  <si>
    <t>DESCRIPTION</t>
  </si>
  <si>
    <t>Units</t>
  </si>
  <si>
    <t>SR 2013-14 Rate</t>
  </si>
  <si>
    <t>Tender Excess of AMC 
2020-21</t>
  </si>
  <si>
    <t>SR Rate 
with Tender Excess</t>
  </si>
  <si>
    <t>SR Rate with Tender Excess + 5% Escalation</t>
  </si>
  <si>
    <t>(Rs. P)</t>
  </si>
  <si>
    <t>Similar to 0101A</t>
  </si>
  <si>
    <t>Earthwork excavation (TRENCHES) in soils given below by mechanical means (Hydraulic excavator)/manual means and depositing the excavated earth at suitable places within the initial lead of 50 meter and initial lift of 1.5 meter for planting tree saplings, making compost pits or for any other horticultural works all as per standard specifications and instructions of Engineer-in-charge.  All kinds of soil except rock.</t>
  </si>
  <si>
    <t>M3</t>
  </si>
  <si>
    <t>(-)6.8</t>
  </si>
  <si>
    <t>Labour charges for mixing the earth, red earth, sand, manure, coconut waste etc. thoroughly to the required proportion and carrying the same and filling it in the excavated pits/areas at various locations with all leads and lifts.  Rate excludes cost of materials.</t>
  </si>
  <si>
    <t xml:space="preserve">M3 </t>
  </si>
  <si>
    <t>Ploughing the existing ground in all kinds of soil to a depth of 15 to 25 cm and watering the same.</t>
  </si>
  <si>
    <t>M2</t>
  </si>
  <si>
    <t>Labour charges for breaking clods, consolidating, sectioning etc.</t>
  </si>
  <si>
    <r>
      <t>Forming turning in slopes with initial watering, all as per instructions of Engineer-in-charge</t>
    </r>
    <r>
      <rPr>
        <sz val="10"/>
        <color rgb="FF000000"/>
        <rFont val="Arial"/>
        <family val="2"/>
      </rPr>
      <t xml:space="preserve">. </t>
    </r>
  </si>
  <si>
    <t>Clearing grass and removal of rubbish up to a distance of 50 metre.  (works related to horticulture maintenance)</t>
  </si>
  <si>
    <t>0123A</t>
  </si>
  <si>
    <t>Felling trees of girth (measured at a height of 1 metre above ground level) including cutting of trunks and branches, removing the roots from the soil and then filling the pit and depression, stacking of serviceable materials and disposal of unserviceable materials.  Beyond 30 cm girth up to and including 60 cm girth (works related to horticulture maintenance)</t>
  </si>
  <si>
    <t>EACH</t>
  </si>
  <si>
    <t>0123B</t>
  </si>
  <si>
    <t>Felling trees of girth (measured at a height of 1 metre above ground level) including cutting of trunks and branches, removing the roots from the soil and then filling the pit and depression, stacking of serviceable materials and disposal of unserviceable materials.  Beyond 60 cm girth up to and including 120 cm girth (works related to horticulture maintenance)</t>
  </si>
  <si>
    <t>0123C</t>
  </si>
  <si>
    <t>Felling trees of girth (measured at a height of 1 metre above ground level) including cutting of trunks and branches, removing the roots from the soil and then filling the pit and depression, stacking of serviceable materials and disposal of unserviceable materials. Beyond 120 cm girth up to and including 240 cm girth(works related to horticulture maintenance)</t>
  </si>
  <si>
    <t>0123D</t>
  </si>
  <si>
    <t>Felling trees of girth (measured at a height of 1 metre above ground level) including cutting of trunks and branches, removing the roots from the soil and then filling the pit and depression, stacking of serviceable materials and disposal of unserviceable materials.  Above 240 cm girth(works related to horticulture maintenance)</t>
  </si>
  <si>
    <t>0901G</t>
  </si>
  <si>
    <t>Supply and stacking the following to standard gauge at site of work, all as per instructions of Engineer-in-Charge. River sand (No voids) (works related to horticulture maintenance)</t>
  </si>
  <si>
    <t>0901H</t>
  </si>
  <si>
    <t>Supply and stacking the following to standard gauge at site of work, all as per instructions of Engineer-in-Charge.  Gravel / Red earth (No voids) (works related to horticulture maintenance)</t>
  </si>
  <si>
    <t>0901I</t>
  </si>
  <si>
    <t>Supply and stacking the following to standard gauge at site of work, all as per instructions of Engineer-in-Charge. Earth (measured in stacks will be reduced by 20 % for payment) (works related to horticulture maintenance)</t>
  </si>
  <si>
    <t>0901J</t>
  </si>
  <si>
    <t>Supply and stacking the following to standard gauge at site of work, all as per instructions of Engineer-in-Charge. Cattle manure (measured in stacks will be reduced by 8 % for payment ) (works related to horticulture maintenance)</t>
  </si>
  <si>
    <t>1401A</t>
  </si>
  <si>
    <t>Labour charges for carrying out the following. Scope includes all labour, relevant tools and plants required for the work, disposing off all the wastes, cut leaves etc. in the nearby areas within a lead of 100 metre etc. complete. All as per instructions of Engineer-incharge. Mowing of lawns neatly to uniform levels. (By means of blade/ mower)</t>
  </si>
  <si>
    <t>1401B</t>
  </si>
  <si>
    <t>Labour charges for carrying out the following. Scope includes all labour, relevant tools and plants required for the work, disposing off all the wastes, cut leaves etc. in the nearby areas within a lead of 100 metre etc. complete. All as per instructions of Engineer-in-charge. Cutting all types of hedges to the required and uniform height and width.</t>
  </si>
  <si>
    <t>RM</t>
  </si>
  <si>
    <t>1401C</t>
  </si>
  <si>
    <t>Labour charges for carrying out the following. Scope includes all labour, relevant tools and plants required for the work, disposing off all the wastes, cut leaves etc. in the nearby areas within a lead of 100 metre etc. complete. All as per instructions of Engineer-in-charge. Cutting and trimming topiary work for various shrubs, domes etc. to the required sizes, shapes etc. complete.</t>
  </si>
  <si>
    <t>Conveying tree saplings / plants from BHEL and planting the same in the pits excavated (in the premises of BHEL), initial watering, forming bed etc., all as per instructions of Engineer-in-charge. Tree saplings / plants will be supplied at BHEL Nursery at free of cost. Rate includes conveyance, loading, unloading, lifting and planting, initial watering etc., complete.</t>
  </si>
  <si>
    <t>Maintaining the shrub plants available at various locations in BHEL. Maintenance covers watering once in two days, weeding, mulching the top soil to a depth of 15 cm once in three months, making basin to proper size, manuring, cutting and trimming whenever necessary, cleaning the areas etc. complete. Replanting is also to be done as and when necessary. Rate includes all labour, tools, hose pipes, water carts, all incidentals etc. complete. All as per instructions of Engineer-in-charge. Required manure and plants will be issued by BHEL at Stores or Nursery at free of cost. Contractor has to transport the same to site of works.</t>
  </si>
  <si>
    <t>Maintaining the domes available at various locations in BHEL.  Maintenance covers watering once in two days, weeding, mulching the top soil to a depth of 15 cm once in three months, making the basin to proper size, manuring, pruning/trimming topiary work once in a month, cleaning the areas, diposing off all wastes, cut branches, leaves etc. in the nearby areas within a lead of 50 metre etc. complete. Replanting is also to be done as and when necessary. Rate includes all labour, tools, hose pipes, water carts, all incidentals etc. complete. All as per instructions of Engineer-in-charge. Required manure &amp; plants will be issued by BHEL at Stores or Nursery at free of cost. Contractor has to transport the same to site of works. (Payment will be made for every month).</t>
  </si>
  <si>
    <t>Maintaining the hedges (upto a height of 1.50 m) available at various locations in BHEL. Maintenance covers watering once in two days, weeding, mulching the top soil to a depth of 15 cm once in three months, making basin along the hedges, manuring and cutting, pruning, trimming the hedges once in a month, cleaning the areas, diposing off all wastes, cut branches, leaves etc. in the nearby areas within a lead of 100 metre etc. complete. Replanting is also to be done as and when necessary. Rate includes all labour, tools, hose pipes, water carts, all incidentals etc. complete. All as per instructions of Engineer-in-charge. Required manure, hedge plants will be issued by BHEL at Stores or Nursery at free of cost. Contractor has to transport the same to site of works.</t>
  </si>
  <si>
    <t>R.M</t>
  </si>
  <si>
    <t>Maintaining rose beds at various locations in BHEL. Maintenance covers watering once in two days, weeding, mulching the top soil to a depth of 15 cm once in 15 days, making basin for rose plants, manuring, cutting and trimming whenever necessary, clearing the jungle, leveling the areas once in 15 days etc. complete. Replanting is also to be done as and when necessary. Rate includes all labour, tools, hose pipes, water carts, all incidentals etc. complete. All as per instructions of Engineer-in-charge. Required manure and plants will be issued by BHEL at Stores or Nursery at free of cost. Contractor has to transport the same to site of works.</t>
  </si>
  <si>
    <t>SQM</t>
  </si>
  <si>
    <t>Maintaining and safeguarding the lawns including flower beds available at various locations in BHEL. Maintenance covers watering once in two days, periodical weeding, mowing, scraping, raking, replacing flower beds, mulching the top soil and forming basins etc. all once in 45 days, manuring, cleaning the areas, diposing off all wastes, dried leaves etc. in the nearby areas within a lead of 100 metre etc. complete. Re-lawn is also to be done as and when necessary. Rate includes all labour, tools, hose pipes, water carts, all incidentals etc. complete. All as per instructions of Engineer-in-charge. Required manure, plants and grass will be issued by BHEL at Stores or Nursery at free of cost. Contractor has to transport the same to site of works.</t>
  </si>
  <si>
    <t>Maintenance and protection of avenue tree plants/coconut tree seedlings etc. available at various locations in BHEL. Maintenance covers watering once in two days, protecting the plants from cattle menace and theft by providing thorny fencing, periodical weeding, maintaining the area free from other vegetation growth, mulching the top soil and forming basin, manuring, cleaning the area etc. complete. Rate includes all labour, tools, hose pipes, water carts, all incidentals etc. complete. All as per instructions of Engineer-in-charge. Required manure and plants will be issued by BHEL at Stores or Nursery at free of cost. Contractor has to transport the same to site of works.</t>
  </si>
  <si>
    <t>Maintaining the potted plants available at Nursery and other locations by watering once in two days, mulching and weeding the soil once in a fortnight, application of manure/fertilizer/pesticides as and when required (normally three times in a year) pruning and shaping as and when required, repotting the plant once in a year, replacement of broken pots (pots and plants will be supplied by BHEL), propagation of different species of pots as directed etc. complete. Rate includes all labour, tools, hose pipes, water carts, all incidentals etc. complete. All as per instructions of Engineer-in-charge. Required manure / fertilizer / pesticides, pots and plants will be issued by BHEL at Stores or Nursery at free of cost.</t>
  </si>
  <si>
    <r>
      <t>Sweeping roads, drains, platforms, open spaces, surrounding areas of buildings, shops, parks, gardens, sides and back spaces in between blocks, roof terrace of buildings at a maximum elevated level of 6 metre and other areas as identified and instructed by Engineer in charge. Rate includes labour, tools, brooms, malard, baskets etc., sweeping, hand picking of debris, collecting and dumping the debris in the nearby dust bins/earmarked areas etc. complete. Sweeping has to be done only as and when necessary.  Payment will be made only for the areas where sweeping was done</t>
    </r>
    <r>
      <rPr>
        <sz val="9"/>
        <color theme="1"/>
        <rFont val="Arial"/>
        <family val="2"/>
      </rPr>
      <t>.</t>
    </r>
  </si>
  <si>
    <t>100 SQM</t>
  </si>
  <si>
    <t>(-) 2.0</t>
  </si>
  <si>
    <t>Clearing jungle including uprooting of rank vegetation, grass, brushwood, trees and saplings of girth upto 30 cm measured at a height of 1 metre above ground level and removal of rubbish upto a distance of 50 metre.</t>
  </si>
  <si>
    <t>1511A</t>
  </si>
  <si>
    <r>
      <t xml:space="preserve">Conveyance of debris generated by dismantling and other modification works by various departments, factory wastes discarded cotton waste, slag, cut tree branches, dried leaves, abandoned broken glass, water closets, urinals, flush tanks, broken furniture, broken refractory bricks, AC materials, hedge cuttings and all other debris and waste materials from various places of factory premises where they are stacked / accumulated and transporting the same by contractor's lorry and disposing off at the specified places, all as per the instructions of Engineer-in-charge. Rate includes labour for collection of the said debris from various places, loading, leading, unloading, spreading, leveling etc. complete. Rate also includes for safe burning of dried leaves, cut pieces of tree branches, wood, waste paper etc., all by following safety precautions. Payment will be made on trip basis with a lorry load of minimum 300 cft. /Trip. 
</t>
    </r>
    <r>
      <rPr>
        <b/>
        <sz val="12"/>
        <color theme="1"/>
        <rFont val="Cambria"/>
        <family val="1"/>
      </rPr>
      <t>0 - 1 K.M</t>
    </r>
  </si>
  <si>
    <t>1511B</t>
  </si>
  <si>
    <r>
      <t xml:space="preserve">Conveyance of debris generated by dismantling and other modification works by various departments, factory wastes discarded cotton waste, slag, cut tree branches, dried leaves, abandoned broken glass, water closets, urinals, flush tanks, broken furniture, broken refractory bricks, AC materials, hedge cuttings and all other debris and waste materials from various places of factory premises where they are stacked / accumulated and transporting the same by contractor's lorry and disposing off at the specified places, all as per the instructions of Engineer-in-charge.  Rate includes labour for collection of the said debris from various places, loading, leading, unloading, spreading, leveling etc. complete.  Rate also includes for safe burning of dried leaves, cut pieces of tree branches, wood, waste paper etc., all by following safety precautions. Payment will be made on trip basis with a lorry load of minimum 300 cft. / Trip. 
</t>
    </r>
    <r>
      <rPr>
        <b/>
        <sz val="12"/>
        <color theme="1"/>
        <rFont val="Cambria"/>
        <family val="1"/>
      </rPr>
      <t>1 - 2 K.M</t>
    </r>
  </si>
  <si>
    <t>1511C</t>
  </si>
  <si>
    <r>
      <t xml:space="preserve">Conveyance of debris generated by dismantling and other modification works by various departments, factory wastes discarded cotton waste, slag, cut tree branches, dried leaves, abandoned broken glass, water closets, urinals, flush tanks, broken furniture, broken refractory bricks, AC materials, hedge cuttings and all other debris and waste materials from various places of factory premises where they are stacked / accumulated and transporting the same by contractor's lorry and disposing off at the specified places, all as per the instructions of Engineer-in-charge. Rate includes labour for collection of the said debris from various places, loading, leading, unloading, spreading, leveling etc. complete. Rate also includes for safe burning of dried leaves, cut pieces of tree branches, wood, waste paper etc., all by following safety precautions.  Payment will be made on trip basis with a lorry load of minimum 300 cft. /Trip. 
</t>
    </r>
    <r>
      <rPr>
        <b/>
        <sz val="12"/>
        <color theme="1"/>
        <rFont val="Cambria"/>
        <family val="1"/>
      </rPr>
      <t>2-3 K.M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</si>
</sst>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i/>
      <sz val="12"/>
      <color rgb="FF0000FF"/>
      <name val="Cambria"/>
      <family val="1"/>
    </font>
    <font>
      <b/>
      <sz val="10.5"/>
      <color rgb="FF000000"/>
      <name val="Cambria"/>
      <family val="1"/>
    </font>
    <font>
      <sz val="12"/>
      <color rgb="FF000000"/>
      <name val="Cambria"/>
      <family val="1"/>
    </font>
    <font>
      <b/>
      <sz val="12"/>
      <color theme="1"/>
      <name val="Cambria"/>
      <family val="1"/>
    </font>
    <font>
      <sz val="12"/>
      <color theme="1"/>
      <name val="Cambria"/>
      <family val="1"/>
    </font>
    <font>
      <b/>
      <sz val="12"/>
      <color rgb="FF0000FF"/>
      <name val="Cambria"/>
      <family val="1"/>
    </font>
    <font>
      <b/>
      <sz val="12"/>
      <color rgb="FF000000"/>
      <name val="Cambria"/>
      <family val="1"/>
    </font>
    <font>
      <sz val="12"/>
      <name val="Cambria"/>
      <family val="1"/>
    </font>
    <font>
      <sz val="10"/>
      <color rgb="FF000000"/>
      <name val="Arial"/>
      <family val="2"/>
    </font>
    <font>
      <sz val="11"/>
      <color rgb="FF000000"/>
      <name val="Cambria"/>
      <family val="1"/>
    </font>
    <font>
      <sz val="11"/>
      <color theme="1"/>
      <name val="Cambria"/>
      <family val="1"/>
    </font>
    <font>
      <sz val="9"/>
      <color theme="1"/>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4" fontId="2" fillId="0" borderId="2" xfId="0" applyNumberFormat="1" applyFont="1" applyBorder="1" applyAlignment="1">
      <alignment horizontal="center" vertical="center" wrapText="1"/>
    </xf>
    <xf numFmtId="0" fontId="0" fillId="0" borderId="2" xfId="0" applyBorder="1" applyAlignment="1">
      <alignment horizontal="center" vertical="center"/>
    </xf>
    <xf numFmtId="0" fontId="2" fillId="0" borderId="2"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0" fillId="0" borderId="4" xfId="0" applyBorder="1" applyAlignment="1">
      <alignment horizontal="center" vertical="center"/>
    </xf>
    <xf numFmtId="4" fontId="2" fillId="0" borderId="4" xfId="0" applyNumberFormat="1" applyFont="1" applyBorder="1" applyAlignment="1">
      <alignment horizontal="center" vertical="center" wrapText="1"/>
    </xf>
    <xf numFmtId="0" fontId="3" fillId="0" borderId="4" xfId="0" applyFont="1" applyBorder="1" applyAlignment="1">
      <alignment horizontal="center" vertical="center"/>
    </xf>
    <xf numFmtId="0" fontId="4"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4" xfId="0" applyFont="1" applyBorder="1" applyAlignment="1">
      <alignment horizontal="center" vertical="center"/>
    </xf>
    <xf numFmtId="2" fontId="4" fillId="0" borderId="4" xfId="0" applyNumberFormat="1" applyFont="1" applyBorder="1" applyAlignment="1">
      <alignment horizontal="right" vertical="center"/>
    </xf>
    <xf numFmtId="2" fontId="5" fillId="0" borderId="4" xfId="0" applyNumberFormat="1" applyFont="1" applyBorder="1" applyAlignment="1">
      <alignment horizontal="center" vertical="center"/>
    </xf>
    <xf numFmtId="2" fontId="5" fillId="0" borderId="4" xfId="0" applyNumberFormat="1" applyFont="1" applyBorder="1" applyAlignment="1">
      <alignment vertical="center"/>
    </xf>
    <xf numFmtId="2" fontId="6" fillId="0" borderId="4" xfId="0" applyNumberFormat="1" applyFont="1" applyBorder="1" applyAlignment="1">
      <alignment vertical="center"/>
    </xf>
    <xf numFmtId="2" fontId="7" fillId="0" borderId="4" xfId="0" applyNumberFormat="1" applyFont="1" applyBorder="1" applyAlignment="1">
      <alignment horizontal="right" vertical="center"/>
    </xf>
    <xf numFmtId="0" fontId="5" fillId="0" borderId="4" xfId="0" applyFont="1" applyBorder="1" applyAlignment="1">
      <alignment vertical="center" wrapText="1"/>
    </xf>
    <xf numFmtId="0" fontId="8" fillId="0" borderId="4" xfId="0" applyFont="1" applyBorder="1" applyAlignment="1">
      <alignment vertical="center" wrapText="1"/>
    </xf>
    <xf numFmtId="0" fontId="3" fillId="0" borderId="3" xfId="0" applyFont="1" applyBorder="1" applyAlignment="1">
      <alignment horizontal="center" vertical="center"/>
    </xf>
    <xf numFmtId="0" fontId="4" fillId="0" borderId="3" xfId="0" applyFont="1" applyBorder="1" applyAlignment="1">
      <alignment horizontal="center" vertical="center" wrapText="1"/>
    </xf>
    <xf numFmtId="0" fontId="5" fillId="0" borderId="3" xfId="0" applyFont="1" applyBorder="1" applyAlignment="1">
      <alignment horizontal="justify" vertical="center" wrapText="1"/>
    </xf>
    <xf numFmtId="2" fontId="7" fillId="0" borderId="3" xfId="0" applyNumberFormat="1" applyFont="1" applyBorder="1" applyAlignment="1">
      <alignment horizontal="righ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right" vertical="center" wrapText="1"/>
    </xf>
    <xf numFmtId="0" fontId="5" fillId="0" borderId="4" xfId="0" applyFont="1" applyBorder="1" applyAlignment="1">
      <alignment horizontal="center" vertical="center" wrapText="1"/>
    </xf>
    <xf numFmtId="0" fontId="5" fillId="0" borderId="4" xfId="0" applyFont="1" applyFill="1" applyBorder="1" applyAlignment="1">
      <alignment horizontal="center" vertical="center"/>
    </xf>
    <xf numFmtId="0" fontId="5" fillId="0" borderId="3" xfId="0" applyFont="1" applyBorder="1" applyAlignment="1">
      <alignment horizontal="center" vertical="center" wrapText="1"/>
    </xf>
    <xf numFmtId="0" fontId="0" fillId="0" borderId="0" xfId="0" applyAlignment="1">
      <alignment horizontal="center" vertical="center"/>
    </xf>
    <xf numFmtId="2" fontId="6" fillId="0" borderId="0" xfId="0" applyNumberFormat="1" applyFont="1" applyFill="1" applyBorder="1" applyAlignment="1">
      <alignment vertical="center"/>
    </xf>
    <xf numFmtId="0" fontId="1"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abSelected="1" view="pageBreakPreview" topLeftCell="C1" zoomScaleNormal="100" zoomScaleSheetLayoutView="100" workbookViewId="0">
      <selection activeCell="J29" sqref="J29"/>
    </sheetView>
  </sheetViews>
  <sheetFormatPr defaultRowHeight="15" x14ac:dyDescent="0.25"/>
  <cols>
    <col min="1" max="1" width="6.42578125" customWidth="1"/>
    <col min="3" max="3" width="87.28515625" customWidth="1"/>
    <col min="4" max="4" width="10.140625" bestFit="1" customWidth="1"/>
    <col min="5" max="5" width="12.85546875" customWidth="1"/>
    <col min="6" max="6" width="14" customWidth="1"/>
    <col min="7" max="7" width="7" style="33" customWidth="1"/>
    <col min="8" max="8" width="12.42578125" customWidth="1"/>
    <col min="9" max="9" width="15.42578125" customWidth="1"/>
  </cols>
  <sheetData>
    <row r="1" spans="1:13" ht="22.5" customHeight="1" x14ac:dyDescent="0.25">
      <c r="A1" s="35" t="s">
        <v>0</v>
      </c>
      <c r="B1" s="35"/>
      <c r="C1" s="35"/>
      <c r="D1" s="35"/>
      <c r="E1" s="35"/>
      <c r="F1" s="35"/>
      <c r="G1" s="35"/>
      <c r="H1" s="35"/>
      <c r="I1" s="35"/>
    </row>
    <row r="2" spans="1:13" ht="40.5" x14ac:dyDescent="0.25">
      <c r="A2" s="36" t="s">
        <v>1</v>
      </c>
      <c r="B2" s="36" t="s">
        <v>2</v>
      </c>
      <c r="C2" s="36" t="s">
        <v>3</v>
      </c>
      <c r="D2" s="36" t="s">
        <v>4</v>
      </c>
      <c r="E2" s="1" t="s">
        <v>5</v>
      </c>
      <c r="F2" s="36" t="s">
        <v>6</v>
      </c>
      <c r="G2" s="2"/>
      <c r="H2" s="1" t="s">
        <v>7</v>
      </c>
      <c r="I2" s="3" t="s">
        <v>8</v>
      </c>
    </row>
    <row r="3" spans="1:13" ht="18.75" customHeight="1" x14ac:dyDescent="0.25">
      <c r="A3" s="37"/>
      <c r="B3" s="37"/>
      <c r="C3" s="37"/>
      <c r="D3" s="37"/>
      <c r="E3" s="4" t="s">
        <v>9</v>
      </c>
      <c r="F3" s="38"/>
      <c r="G3" s="5"/>
      <c r="H3" s="6" t="s">
        <v>9</v>
      </c>
      <c r="I3" s="6" t="s">
        <v>9</v>
      </c>
    </row>
    <row r="4" spans="1:13" ht="94.5" x14ac:dyDescent="0.25">
      <c r="A4" s="7">
        <v>1</v>
      </c>
      <c r="B4" s="8" t="s">
        <v>10</v>
      </c>
      <c r="C4" s="9" t="s">
        <v>11</v>
      </c>
      <c r="D4" s="10" t="s">
        <v>12</v>
      </c>
      <c r="E4" s="11">
        <v>125.8</v>
      </c>
      <c r="F4" s="10" t="s">
        <v>13</v>
      </c>
      <c r="G4" s="12">
        <f>(E4*0.068)</f>
        <v>8.5544000000000011</v>
      </c>
      <c r="H4" s="13">
        <f>E4-G4</f>
        <v>117.2456</v>
      </c>
      <c r="I4" s="14">
        <f>H4*1.05</f>
        <v>123.10787999999999</v>
      </c>
      <c r="L4">
        <f>6.8/100</f>
        <v>6.8000000000000005E-2</v>
      </c>
      <c r="M4">
        <f>(117.25*0.05)+117.25</f>
        <v>123.1125</v>
      </c>
    </row>
    <row r="5" spans="1:13" ht="63" x14ac:dyDescent="0.25">
      <c r="A5" s="7">
        <v>2</v>
      </c>
      <c r="B5" s="8">
        <v>113</v>
      </c>
      <c r="C5" s="9" t="s">
        <v>14</v>
      </c>
      <c r="D5" s="7" t="s">
        <v>15</v>
      </c>
      <c r="E5" s="15">
        <v>85.9</v>
      </c>
      <c r="F5" s="10" t="s">
        <v>13</v>
      </c>
      <c r="G5" s="12">
        <f t="shared" ref="G5:G29" si="0">(E5*0.068)</f>
        <v>5.8412000000000006</v>
      </c>
      <c r="H5" s="13">
        <f t="shared" ref="H5:H33" si="1">E5-G5</f>
        <v>80.058800000000005</v>
      </c>
      <c r="I5" s="14">
        <f t="shared" ref="I5:I33" si="2">H5*1.05</f>
        <v>84.061740000000015</v>
      </c>
    </row>
    <row r="6" spans="1:13" ht="31.5" x14ac:dyDescent="0.25">
      <c r="A6" s="7">
        <v>3</v>
      </c>
      <c r="B6" s="8">
        <v>114</v>
      </c>
      <c r="C6" s="9" t="s">
        <v>16</v>
      </c>
      <c r="D6" s="7" t="s">
        <v>17</v>
      </c>
      <c r="E6" s="15">
        <v>8.85</v>
      </c>
      <c r="F6" s="10" t="s">
        <v>13</v>
      </c>
      <c r="G6" s="12">
        <f t="shared" si="0"/>
        <v>0.6018</v>
      </c>
      <c r="H6" s="13">
        <f t="shared" si="1"/>
        <v>8.2481999999999989</v>
      </c>
      <c r="I6" s="14">
        <f t="shared" si="2"/>
        <v>8.6606099999999984</v>
      </c>
    </row>
    <row r="7" spans="1:13" ht="20.25" customHeight="1" x14ac:dyDescent="0.25">
      <c r="A7" s="7">
        <v>4</v>
      </c>
      <c r="B7" s="8">
        <v>115</v>
      </c>
      <c r="C7" s="16" t="s">
        <v>18</v>
      </c>
      <c r="D7" s="7" t="s">
        <v>12</v>
      </c>
      <c r="E7" s="15">
        <v>2.9</v>
      </c>
      <c r="F7" s="10" t="s">
        <v>13</v>
      </c>
      <c r="G7" s="12">
        <f t="shared" si="0"/>
        <v>0.19720000000000001</v>
      </c>
      <c r="H7" s="13">
        <f t="shared" si="1"/>
        <v>2.7027999999999999</v>
      </c>
      <c r="I7" s="14">
        <f t="shared" si="2"/>
        <v>2.8379400000000001</v>
      </c>
    </row>
    <row r="8" spans="1:13" ht="31.5" x14ac:dyDescent="0.25">
      <c r="A8" s="7">
        <v>5</v>
      </c>
      <c r="B8" s="8">
        <v>116</v>
      </c>
      <c r="C8" s="17" t="s">
        <v>19</v>
      </c>
      <c r="D8" s="7" t="s">
        <v>17</v>
      </c>
      <c r="E8" s="15">
        <v>16.149999999999999</v>
      </c>
      <c r="F8" s="10" t="s">
        <v>13</v>
      </c>
      <c r="G8" s="12">
        <f t="shared" si="0"/>
        <v>1.0982000000000001</v>
      </c>
      <c r="H8" s="13">
        <f t="shared" si="1"/>
        <v>15.051799999999998</v>
      </c>
      <c r="I8" s="14">
        <f t="shared" si="2"/>
        <v>15.80439</v>
      </c>
    </row>
    <row r="9" spans="1:13" ht="31.5" x14ac:dyDescent="0.25">
      <c r="A9" s="7">
        <v>6</v>
      </c>
      <c r="B9" s="8">
        <v>121</v>
      </c>
      <c r="C9" s="9" t="s">
        <v>20</v>
      </c>
      <c r="D9" s="7" t="s">
        <v>17</v>
      </c>
      <c r="E9" s="15">
        <v>2.2999999999999998</v>
      </c>
      <c r="F9" s="10" t="s">
        <v>13</v>
      </c>
      <c r="G9" s="12">
        <f t="shared" si="0"/>
        <v>0.15640000000000001</v>
      </c>
      <c r="H9" s="13">
        <f t="shared" si="1"/>
        <v>2.1435999999999997</v>
      </c>
      <c r="I9" s="14">
        <f t="shared" si="2"/>
        <v>2.2507799999999998</v>
      </c>
    </row>
    <row r="10" spans="1:13" ht="78.75" x14ac:dyDescent="0.25">
      <c r="A10" s="7">
        <v>7</v>
      </c>
      <c r="B10" s="8" t="s">
        <v>21</v>
      </c>
      <c r="C10" s="9" t="s">
        <v>22</v>
      </c>
      <c r="D10" s="7" t="s">
        <v>23</v>
      </c>
      <c r="E10" s="15">
        <v>139.19999999999999</v>
      </c>
      <c r="F10" s="10" t="s">
        <v>13</v>
      </c>
      <c r="G10" s="12">
        <f t="shared" si="0"/>
        <v>9.4656000000000002</v>
      </c>
      <c r="H10" s="13">
        <f t="shared" si="1"/>
        <v>129.73439999999999</v>
      </c>
      <c r="I10" s="14">
        <f t="shared" si="2"/>
        <v>136.22112000000001</v>
      </c>
    </row>
    <row r="11" spans="1:13" ht="78.75" x14ac:dyDescent="0.25">
      <c r="A11" s="18">
        <v>8</v>
      </c>
      <c r="B11" s="19" t="s">
        <v>24</v>
      </c>
      <c r="C11" s="20" t="s">
        <v>25</v>
      </c>
      <c r="D11" s="7" t="s">
        <v>23</v>
      </c>
      <c r="E11" s="21">
        <v>613.65</v>
      </c>
      <c r="F11" s="10" t="s">
        <v>13</v>
      </c>
      <c r="G11" s="12">
        <f t="shared" si="0"/>
        <v>41.728200000000001</v>
      </c>
      <c r="H11" s="13">
        <f t="shared" si="1"/>
        <v>571.92179999999996</v>
      </c>
      <c r="I11" s="14">
        <f t="shared" si="2"/>
        <v>600.51788999999997</v>
      </c>
    </row>
    <row r="12" spans="1:13" ht="78.75" x14ac:dyDescent="0.25">
      <c r="A12" s="7">
        <v>9</v>
      </c>
      <c r="B12" s="8" t="s">
        <v>26</v>
      </c>
      <c r="C12" s="9" t="s">
        <v>27</v>
      </c>
      <c r="D12" s="7" t="s">
        <v>23</v>
      </c>
      <c r="E12" s="15">
        <v>2831.15</v>
      </c>
      <c r="F12" s="10" t="s">
        <v>13</v>
      </c>
      <c r="G12" s="12">
        <f t="shared" si="0"/>
        <v>192.51820000000001</v>
      </c>
      <c r="H12" s="13">
        <f t="shared" si="1"/>
        <v>2638.6318000000001</v>
      </c>
      <c r="I12" s="14">
        <f t="shared" si="2"/>
        <v>2770.5633900000003</v>
      </c>
    </row>
    <row r="13" spans="1:13" ht="63" x14ac:dyDescent="0.25">
      <c r="A13" s="7">
        <v>10</v>
      </c>
      <c r="B13" s="8" t="s">
        <v>28</v>
      </c>
      <c r="C13" s="9" t="s">
        <v>29</v>
      </c>
      <c r="D13" s="7" t="s">
        <v>23</v>
      </c>
      <c r="E13" s="15">
        <v>5682.55</v>
      </c>
      <c r="F13" s="10" t="s">
        <v>13</v>
      </c>
      <c r="G13" s="12">
        <f t="shared" si="0"/>
        <v>386.41340000000002</v>
      </c>
      <c r="H13" s="13">
        <f t="shared" si="1"/>
        <v>5296.1365999999998</v>
      </c>
      <c r="I13" s="14">
        <f t="shared" si="2"/>
        <v>5560.9434300000003</v>
      </c>
    </row>
    <row r="14" spans="1:13" ht="47.25" x14ac:dyDescent="0.25">
      <c r="A14" s="7">
        <v>11</v>
      </c>
      <c r="B14" s="8" t="s">
        <v>30</v>
      </c>
      <c r="C14" s="16" t="s">
        <v>31</v>
      </c>
      <c r="D14" s="7" t="s">
        <v>12</v>
      </c>
      <c r="E14" s="15">
        <v>450.55</v>
      </c>
      <c r="F14" s="10" t="s">
        <v>13</v>
      </c>
      <c r="G14" s="12">
        <f t="shared" si="0"/>
        <v>30.637400000000003</v>
      </c>
      <c r="H14" s="13">
        <f t="shared" si="1"/>
        <v>419.9126</v>
      </c>
      <c r="I14" s="14">
        <f t="shared" si="2"/>
        <v>440.90823</v>
      </c>
    </row>
    <row r="15" spans="1:13" ht="47.25" x14ac:dyDescent="0.25">
      <c r="A15" s="7">
        <v>12</v>
      </c>
      <c r="B15" s="8" t="s">
        <v>32</v>
      </c>
      <c r="C15" s="16" t="s">
        <v>33</v>
      </c>
      <c r="D15" s="7" t="s">
        <v>12</v>
      </c>
      <c r="E15" s="15">
        <v>240.85</v>
      </c>
      <c r="F15" s="10" t="s">
        <v>13</v>
      </c>
      <c r="G15" s="12">
        <f t="shared" si="0"/>
        <v>16.377800000000001</v>
      </c>
      <c r="H15" s="13">
        <f t="shared" si="1"/>
        <v>224.47219999999999</v>
      </c>
      <c r="I15" s="14">
        <f t="shared" si="2"/>
        <v>235.69580999999999</v>
      </c>
    </row>
    <row r="16" spans="1:13" ht="47.25" x14ac:dyDescent="0.25">
      <c r="A16" s="7">
        <v>13</v>
      </c>
      <c r="B16" s="8" t="s">
        <v>34</v>
      </c>
      <c r="C16" s="9" t="s">
        <v>35</v>
      </c>
      <c r="D16" s="7" t="s">
        <v>12</v>
      </c>
      <c r="E16" s="15">
        <v>207.3</v>
      </c>
      <c r="F16" s="10" t="s">
        <v>13</v>
      </c>
      <c r="G16" s="12">
        <f t="shared" si="0"/>
        <v>14.096400000000001</v>
      </c>
      <c r="H16" s="13">
        <f t="shared" si="1"/>
        <v>193.20360000000002</v>
      </c>
      <c r="I16" s="14">
        <f t="shared" si="2"/>
        <v>202.86378000000002</v>
      </c>
    </row>
    <row r="17" spans="1:11" ht="47.25" x14ac:dyDescent="0.25">
      <c r="A17" s="7">
        <v>14</v>
      </c>
      <c r="B17" s="8" t="s">
        <v>36</v>
      </c>
      <c r="C17" s="9" t="s">
        <v>37</v>
      </c>
      <c r="D17" s="7" t="s">
        <v>12</v>
      </c>
      <c r="E17" s="15">
        <v>371.75</v>
      </c>
      <c r="F17" s="10" t="s">
        <v>13</v>
      </c>
      <c r="G17" s="12">
        <f t="shared" si="0"/>
        <v>25.279000000000003</v>
      </c>
      <c r="H17" s="13">
        <f t="shared" si="1"/>
        <v>346.471</v>
      </c>
      <c r="I17" s="14">
        <f t="shared" si="2"/>
        <v>363.79455000000002</v>
      </c>
    </row>
    <row r="18" spans="1:11" ht="78.75" x14ac:dyDescent="0.25">
      <c r="A18" s="7">
        <v>15</v>
      </c>
      <c r="B18" s="8" t="s">
        <v>38</v>
      </c>
      <c r="C18" s="9" t="s">
        <v>39</v>
      </c>
      <c r="D18" s="7" t="s">
        <v>17</v>
      </c>
      <c r="E18" s="15">
        <v>2.2999999999999998</v>
      </c>
      <c r="F18" s="10" t="s">
        <v>13</v>
      </c>
      <c r="G18" s="12">
        <f t="shared" si="0"/>
        <v>0.15640000000000001</v>
      </c>
      <c r="H18" s="13">
        <f t="shared" si="1"/>
        <v>2.1435999999999997</v>
      </c>
      <c r="I18" s="14">
        <f t="shared" si="2"/>
        <v>2.2507799999999998</v>
      </c>
    </row>
    <row r="19" spans="1:11" ht="78.75" x14ac:dyDescent="0.25">
      <c r="A19" s="22">
        <v>16</v>
      </c>
      <c r="B19" s="19" t="s">
        <v>40</v>
      </c>
      <c r="C19" s="20" t="s">
        <v>41</v>
      </c>
      <c r="D19" s="18" t="s">
        <v>42</v>
      </c>
      <c r="E19" s="21">
        <v>3.85</v>
      </c>
      <c r="F19" s="10" t="s">
        <v>13</v>
      </c>
      <c r="G19" s="12">
        <f t="shared" si="0"/>
        <v>0.26180000000000003</v>
      </c>
      <c r="H19" s="13">
        <f t="shared" si="1"/>
        <v>3.5882000000000001</v>
      </c>
      <c r="I19" s="14">
        <f t="shared" si="2"/>
        <v>3.7676100000000003</v>
      </c>
    </row>
    <row r="20" spans="1:11" ht="78.75" x14ac:dyDescent="0.25">
      <c r="A20" s="23">
        <v>17</v>
      </c>
      <c r="B20" s="8" t="s">
        <v>43</v>
      </c>
      <c r="C20" s="9" t="s">
        <v>44</v>
      </c>
      <c r="D20" s="7" t="s">
        <v>23</v>
      </c>
      <c r="E20" s="15">
        <v>15.05</v>
      </c>
      <c r="F20" s="10" t="s">
        <v>13</v>
      </c>
      <c r="G20" s="12">
        <f t="shared" si="0"/>
        <v>1.0234000000000001</v>
      </c>
      <c r="H20" s="13">
        <f t="shared" si="1"/>
        <v>14.0266</v>
      </c>
      <c r="I20" s="14">
        <f t="shared" si="2"/>
        <v>14.727930000000001</v>
      </c>
    </row>
    <row r="21" spans="1:11" ht="78.75" x14ac:dyDescent="0.25">
      <c r="A21" s="23">
        <v>18</v>
      </c>
      <c r="B21" s="8">
        <v>1402</v>
      </c>
      <c r="C21" s="9" t="s">
        <v>45</v>
      </c>
      <c r="D21" s="7" t="s">
        <v>23</v>
      </c>
      <c r="E21" s="15">
        <v>3.65</v>
      </c>
      <c r="F21" s="10" t="s">
        <v>13</v>
      </c>
      <c r="G21" s="12">
        <f t="shared" si="0"/>
        <v>0.2482</v>
      </c>
      <c r="H21" s="13">
        <f t="shared" si="1"/>
        <v>3.4017999999999997</v>
      </c>
      <c r="I21" s="14">
        <f t="shared" si="2"/>
        <v>3.5718899999999998</v>
      </c>
    </row>
    <row r="22" spans="1:11" ht="126" x14ac:dyDescent="0.25">
      <c r="A22" s="24">
        <v>19</v>
      </c>
      <c r="B22" s="8">
        <v>1403</v>
      </c>
      <c r="C22" s="9" t="s">
        <v>46</v>
      </c>
      <c r="D22" s="7" t="s">
        <v>23</v>
      </c>
      <c r="E22" s="15">
        <v>2.7</v>
      </c>
      <c r="F22" s="10" t="s">
        <v>13</v>
      </c>
      <c r="G22" s="12">
        <f t="shared" si="0"/>
        <v>0.18360000000000001</v>
      </c>
      <c r="H22" s="13">
        <f t="shared" si="1"/>
        <v>2.5164</v>
      </c>
      <c r="I22" s="14">
        <f t="shared" si="2"/>
        <v>2.64222</v>
      </c>
    </row>
    <row r="23" spans="1:11" ht="146.25" customHeight="1" x14ac:dyDescent="0.25">
      <c r="A23" s="25">
        <v>20</v>
      </c>
      <c r="B23" s="19">
        <v>1404</v>
      </c>
      <c r="C23" s="20" t="s">
        <v>47</v>
      </c>
      <c r="D23" s="26" t="s">
        <v>23</v>
      </c>
      <c r="E23" s="21">
        <v>27</v>
      </c>
      <c r="F23" s="10" t="s">
        <v>13</v>
      </c>
      <c r="G23" s="12">
        <f t="shared" si="0"/>
        <v>1.8360000000000001</v>
      </c>
      <c r="H23" s="13">
        <f t="shared" si="1"/>
        <v>25.164000000000001</v>
      </c>
      <c r="I23" s="14">
        <f t="shared" si="2"/>
        <v>26.422200000000004</v>
      </c>
    </row>
    <row r="24" spans="1:11" ht="157.5" x14ac:dyDescent="0.25">
      <c r="A24" s="24">
        <v>21</v>
      </c>
      <c r="B24" s="8">
        <v>1405</v>
      </c>
      <c r="C24" s="9" t="s">
        <v>48</v>
      </c>
      <c r="D24" s="27" t="s">
        <v>49</v>
      </c>
      <c r="E24" s="15">
        <v>1.65</v>
      </c>
      <c r="F24" s="10" t="s">
        <v>13</v>
      </c>
      <c r="G24" s="12">
        <f t="shared" si="0"/>
        <v>0.11220000000000001</v>
      </c>
      <c r="H24" s="13">
        <f t="shared" si="1"/>
        <v>1.5377999999999998</v>
      </c>
      <c r="I24" s="14">
        <f t="shared" si="2"/>
        <v>1.61469</v>
      </c>
    </row>
    <row r="25" spans="1:11" ht="126" x14ac:dyDescent="0.25">
      <c r="A25" s="24">
        <v>22</v>
      </c>
      <c r="B25" s="8">
        <v>1406</v>
      </c>
      <c r="C25" s="9" t="s">
        <v>50</v>
      </c>
      <c r="D25" s="27" t="s">
        <v>51</v>
      </c>
      <c r="E25" s="15">
        <v>2.25</v>
      </c>
      <c r="F25" s="10" t="s">
        <v>13</v>
      </c>
      <c r="G25" s="12">
        <f t="shared" si="0"/>
        <v>0.15300000000000002</v>
      </c>
      <c r="H25" s="13">
        <f t="shared" si="1"/>
        <v>2.097</v>
      </c>
      <c r="I25" s="14">
        <f t="shared" si="2"/>
        <v>2.2018499999999999</v>
      </c>
    </row>
    <row r="26" spans="1:11" ht="157.5" x14ac:dyDescent="0.25">
      <c r="A26" s="24">
        <v>23</v>
      </c>
      <c r="B26" s="8">
        <v>1407</v>
      </c>
      <c r="C26" s="9" t="s">
        <v>52</v>
      </c>
      <c r="D26" s="27" t="s">
        <v>51</v>
      </c>
      <c r="E26" s="15">
        <v>1.65</v>
      </c>
      <c r="F26" s="10" t="s">
        <v>13</v>
      </c>
      <c r="G26" s="12">
        <f t="shared" si="0"/>
        <v>0.11220000000000001</v>
      </c>
      <c r="H26" s="13">
        <f t="shared" si="1"/>
        <v>1.5377999999999998</v>
      </c>
      <c r="I26" s="14">
        <f t="shared" si="2"/>
        <v>1.61469</v>
      </c>
    </row>
    <row r="27" spans="1:11" ht="130.5" customHeight="1" x14ac:dyDescent="0.25">
      <c r="A27" s="25">
        <v>24</v>
      </c>
      <c r="B27" s="19">
        <v>1408</v>
      </c>
      <c r="C27" s="20" t="s">
        <v>53</v>
      </c>
      <c r="D27" s="26" t="s">
        <v>23</v>
      </c>
      <c r="E27" s="21">
        <v>6.75</v>
      </c>
      <c r="F27" s="10" t="s">
        <v>13</v>
      </c>
      <c r="G27" s="12">
        <f t="shared" si="0"/>
        <v>0.45900000000000002</v>
      </c>
      <c r="H27" s="13">
        <f t="shared" si="1"/>
        <v>6.2910000000000004</v>
      </c>
      <c r="I27" s="14">
        <f t="shared" si="2"/>
        <v>6.6055500000000009</v>
      </c>
    </row>
    <row r="28" spans="1:11" ht="141.75" x14ac:dyDescent="0.25">
      <c r="A28" s="27">
        <v>25</v>
      </c>
      <c r="B28" s="28">
        <v>1409</v>
      </c>
      <c r="C28" s="9" t="s">
        <v>54</v>
      </c>
      <c r="D28" s="27" t="s">
        <v>23</v>
      </c>
      <c r="E28" s="29">
        <v>2.7</v>
      </c>
      <c r="F28" s="10" t="s">
        <v>13</v>
      </c>
      <c r="G28" s="12">
        <f t="shared" si="0"/>
        <v>0.18360000000000001</v>
      </c>
      <c r="H28" s="13">
        <f t="shared" si="1"/>
        <v>2.5164</v>
      </c>
      <c r="I28" s="14">
        <f t="shared" si="2"/>
        <v>2.64222</v>
      </c>
    </row>
    <row r="29" spans="1:11" ht="117.75" customHeight="1" x14ac:dyDescent="0.25">
      <c r="A29" s="27">
        <v>26</v>
      </c>
      <c r="B29" s="28">
        <v>1512</v>
      </c>
      <c r="C29" s="9" t="s">
        <v>55</v>
      </c>
      <c r="D29" s="30" t="s">
        <v>56</v>
      </c>
      <c r="E29" s="29">
        <v>13</v>
      </c>
      <c r="F29" s="31" t="s">
        <v>13</v>
      </c>
      <c r="G29" s="12">
        <f t="shared" si="0"/>
        <v>0.88400000000000012</v>
      </c>
      <c r="H29" s="13">
        <f t="shared" si="1"/>
        <v>12.116</v>
      </c>
      <c r="I29" s="14">
        <f t="shared" si="2"/>
        <v>12.7218</v>
      </c>
    </row>
    <row r="30" spans="1:11" ht="47.25" x14ac:dyDescent="0.25">
      <c r="A30" s="27">
        <v>27</v>
      </c>
      <c r="B30" s="8">
        <v>122</v>
      </c>
      <c r="C30" s="16" t="s">
        <v>58</v>
      </c>
      <c r="D30" s="10" t="s">
        <v>17</v>
      </c>
      <c r="E30" s="11">
        <v>4.5</v>
      </c>
      <c r="F30" s="31" t="s">
        <v>57</v>
      </c>
      <c r="G30" s="12">
        <f>(E30*0.02)</f>
        <v>0.09</v>
      </c>
      <c r="H30" s="13">
        <f t="shared" si="1"/>
        <v>4.41</v>
      </c>
      <c r="I30" s="14">
        <f t="shared" si="2"/>
        <v>4.6305000000000005</v>
      </c>
      <c r="K30">
        <f>2/100</f>
        <v>0.02</v>
      </c>
    </row>
    <row r="31" spans="1:11" ht="186.75" customHeight="1" x14ac:dyDescent="0.25">
      <c r="A31" s="27">
        <v>28</v>
      </c>
      <c r="B31" s="19" t="s">
        <v>59</v>
      </c>
      <c r="C31" s="20" t="s">
        <v>60</v>
      </c>
      <c r="D31" s="32" t="s">
        <v>23</v>
      </c>
      <c r="E31" s="21">
        <v>774.75</v>
      </c>
      <c r="F31" s="31" t="s">
        <v>57</v>
      </c>
      <c r="G31" s="12">
        <f t="shared" ref="G31:G33" si="3">(E31*0.02)</f>
        <v>15.495000000000001</v>
      </c>
      <c r="H31" s="13">
        <f t="shared" si="1"/>
        <v>759.255</v>
      </c>
      <c r="I31" s="14">
        <f t="shared" si="2"/>
        <v>797.21775000000002</v>
      </c>
    </row>
    <row r="32" spans="1:11" ht="189" customHeight="1" x14ac:dyDescent="0.25">
      <c r="A32" s="27">
        <v>29</v>
      </c>
      <c r="B32" s="8" t="s">
        <v>61</v>
      </c>
      <c r="C32" s="9" t="s">
        <v>62</v>
      </c>
      <c r="D32" s="32" t="s">
        <v>23</v>
      </c>
      <c r="E32" s="15">
        <v>826.4</v>
      </c>
      <c r="F32" s="31" t="s">
        <v>57</v>
      </c>
      <c r="G32" s="12">
        <f t="shared" si="3"/>
        <v>16.527999999999999</v>
      </c>
      <c r="H32" s="13">
        <f t="shared" si="1"/>
        <v>809.87199999999996</v>
      </c>
      <c r="I32" s="14">
        <f t="shared" si="2"/>
        <v>850.36559999999997</v>
      </c>
    </row>
    <row r="33" spans="1:9" ht="192" customHeight="1" x14ac:dyDescent="0.25">
      <c r="A33" s="27">
        <v>30</v>
      </c>
      <c r="B33" s="8" t="s">
        <v>63</v>
      </c>
      <c r="C33" s="9" t="s">
        <v>64</v>
      </c>
      <c r="D33" s="30" t="s">
        <v>23</v>
      </c>
      <c r="E33" s="15">
        <v>878.1</v>
      </c>
      <c r="F33" s="31" t="s">
        <v>57</v>
      </c>
      <c r="G33" s="12">
        <f t="shared" si="3"/>
        <v>17.562000000000001</v>
      </c>
      <c r="H33" s="13">
        <f t="shared" si="1"/>
        <v>860.53800000000001</v>
      </c>
      <c r="I33" s="14">
        <f t="shared" si="2"/>
        <v>903.56490000000008</v>
      </c>
    </row>
    <row r="35" spans="1:9" ht="15.75" x14ac:dyDescent="0.25">
      <c r="I35" s="34"/>
    </row>
  </sheetData>
  <mergeCells count="6">
    <mergeCell ref="A1:I1"/>
    <mergeCell ref="A2:A3"/>
    <mergeCell ref="B2:B3"/>
    <mergeCell ref="C2:C3"/>
    <mergeCell ref="D2:D3"/>
    <mergeCell ref="F2:F3"/>
  </mergeCells>
  <printOptions horizontalCentered="1"/>
  <pageMargins left="0.31496062992125984" right="0.31496062992125984" top="0.35433070866141736" bottom="0.35433070866141736" header="0.31496062992125984" footer="0.31496062992125984"/>
  <pageSetup paperSize="9" scale="80" orientation="landscape" r:id="rId1"/>
  <rowBreaks count="1" manualBreakCount="1">
    <brk id="1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25042022_Horti &amp; Jungle (2)</vt:lpstr>
      <vt:lpstr>'25042022_Horti &amp; Jungle (2)'!Print_Area</vt:lpstr>
      <vt:lpstr>'25042022_Horti &amp; Jungle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Shyamala Devi M</dc:creator>
  <cp:lastModifiedBy>Rajabalan B.</cp:lastModifiedBy>
  <dcterms:created xsi:type="dcterms:W3CDTF">2022-05-30T09:30:30Z</dcterms:created>
  <dcterms:modified xsi:type="dcterms:W3CDTF">2022-06-07T09:26:22Z</dcterms:modified>
</cp:coreProperties>
</file>