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Y:\MIR\Contracts Concluded\2024\"/>
    </mc:Choice>
  </mc:AlternateContent>
  <xr:revisionPtr revIDLastSave="0" documentId="13_ncr:1_{B7229A73-9E13-4BFA-B5C5-B3065F3097F2}" xr6:coauthVersionLast="36" xr6:coauthVersionMax="36" xr10:uidLastSave="{00000000-0000-0000-0000-000000000000}"/>
  <bookViews>
    <workbookView xWindow="0" yWindow="0" windowWidth="28800" windowHeight="12105" xr2:uid="{00000000-000D-0000-FFFF-FFFF00000000}"/>
  </bookViews>
  <sheets>
    <sheet name="SEPTEMBER-20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7" i="1" l="1"/>
  <c r="N66" i="1"/>
  <c r="N65" i="1"/>
  <c r="N64" i="1"/>
  <c r="N63" i="1"/>
  <c r="N62" i="1"/>
  <c r="N61" i="1"/>
  <c r="N60" i="1"/>
  <c r="N59" i="1"/>
  <c r="N58" i="1"/>
  <c r="N57" i="1"/>
  <c r="N56" i="1"/>
  <c r="N55" i="1"/>
  <c r="N54" i="1"/>
  <c r="N53" i="1"/>
  <c r="N52" i="1"/>
  <c r="N51" i="1"/>
  <c r="N50" i="1"/>
  <c r="N49" i="1"/>
  <c r="N48" i="1"/>
</calcChain>
</file>

<file path=xl/sharedStrings.xml><?xml version="1.0" encoding="utf-8"?>
<sst xmlns="http://schemas.openxmlformats.org/spreadsheetml/2006/main" count="745" uniqueCount="260">
  <si>
    <t>DETAILS OF PURCHASE ORDER PLACED DURING THE MONTH OF SEPTEMBER 24</t>
  </si>
  <si>
    <t>PERIOD: SEPTEMBER'24</t>
  </si>
  <si>
    <t>TENDER NO.</t>
  </si>
  <si>
    <t>ITEM/ NATURE OF WORK</t>
  </si>
  <si>
    <t>MODE OF TENDER ENQUIRY</t>
  </si>
  <si>
    <t>DATE OF PUBLICATION OF NIT</t>
  </si>
  <si>
    <t>TYPE OF BIDDING (SINGLE /TWO BID SYSTEM)</t>
  </si>
  <si>
    <t>LAST DATE OF RECEIPT OF TENDER</t>
  </si>
  <si>
    <t>NO.OF TNDRS RECD.</t>
  </si>
  <si>
    <t>NOS. AND NAMES OF PARTIES QUALIFIED AFTER TECHNO-COMMERCIAL EVALUATION</t>
  </si>
  <si>
    <t>NOS. AND NAMES OF PARTIES NOT QUALIFIED AFTER TECHNO-COMMERCIAL EVALUATION</t>
  </si>
  <si>
    <t>WHETHER CONTRACT AWARDED TO LOWEST TENDERER / EVALUATED L1</t>
  </si>
  <si>
    <t>CONTRACT NO.</t>
  </si>
  <si>
    <t>CONTRACT DATE</t>
  </si>
  <si>
    <t>NAME OF CONTRACTOR</t>
  </si>
  <si>
    <t>VALUE OF CONTRACT 
(RS. LAKHS)</t>
  </si>
  <si>
    <t xml:space="preserve">SCHEDULE DATE OF COMPLETION </t>
  </si>
  <si>
    <t>REASON FOR SINGLE TENDER</t>
  </si>
  <si>
    <t>OT</t>
  </si>
  <si>
    <t>TWO</t>
  </si>
  <si>
    <t>2 NOS.</t>
  </si>
  <si>
    <t>YES</t>
  </si>
  <si>
    <t/>
  </si>
  <si>
    <t>1 NO.</t>
  </si>
  <si>
    <t>NIL</t>
  </si>
  <si>
    <t>ST</t>
  </si>
  <si>
    <t>SPARES FROM OEM</t>
  </si>
  <si>
    <t>RC</t>
  </si>
  <si>
    <t>STEEL AUTHORITY OF INDIA LTD.</t>
  </si>
  <si>
    <t>60 DAYS FROM THE DATE OF LC ESTABLISHMENT</t>
  </si>
  <si>
    <t>3 NOS.</t>
  </si>
  <si>
    <t>P. E. ERECTORS PVT. LTD.</t>
  </si>
  <si>
    <t>URGENCY OF REQUIREMENT</t>
  </si>
  <si>
    <t xml:space="preserve">DETAILS OF CONTRACTS CONCLUDED DURING THE MONTH </t>
  </si>
  <si>
    <t>NOS. AND NAMES OF PARTIES QUALIFIED AFTER TECHNICAL EVALUATION</t>
  </si>
  <si>
    <t>NOS. AND NAMES OF PARTIES NOT QUALIFIED AFTER TECHNICAL EVALUATION</t>
  </si>
  <si>
    <t>VALUE OF CONTRACT (RS. LACS)</t>
  </si>
  <si>
    <t>12 MONTHS</t>
  </si>
  <si>
    <t>3 MONTHS</t>
  </si>
  <si>
    <t>PSER:PUR:NSPCL-S569:24 (ENQ:24:PP:0015:PUR:31)</t>
  </si>
  <si>
    <t>OVERHAULING OF TURBO-GENERATORS &amp; TURBINE BEARING INSPECTION ALONG WITH ASSOCIATED WORK OF NSPCL ROURKELA 1X 250MW</t>
  </si>
  <si>
    <t>5 NOS.</t>
  </si>
  <si>
    <t xml:space="preserve">4 NOS.
1) M/S A K ENGINEERS
2) M/S ECO POWER SERVICES
3) M/S S N SINGH
4) M/S P E ERECTORS PVT LTD </t>
  </si>
  <si>
    <t>1 NO.
1) M/S DIAGNOSTIC TECHNOLOGIES INDIA PVT. LTD.</t>
  </si>
  <si>
    <t>PSER:PUR:NSPCL-S569:24:LOI/04124</t>
  </si>
  <si>
    <t>ECO POWER SERVICES</t>
  </si>
  <si>
    <t>24 DAYS FROM BG OUT TO BG IN.</t>
  </si>
  <si>
    <t>ERR2400003</t>
  </si>
  <si>
    <t>SUPPLY OF MEDICINES AT BHEL PSER KOLKATA OFFICE</t>
  </si>
  <si>
    <t>ERP2400032</t>
  </si>
  <si>
    <t>THE MEDICURE LABORATORIES</t>
  </si>
  <si>
    <t>45 DAYS AFTER RECEIPT OF ORDER</t>
  </si>
  <si>
    <t>ERP2400033</t>
  </si>
  <si>
    <t>SRI SAI AGENCIES</t>
  </si>
  <si>
    <t>ERP2400034</t>
  </si>
  <si>
    <t>SOUTHEND PHARMA PVT. LTD.</t>
  </si>
  <si>
    <t>ERP2400035</t>
  </si>
  <si>
    <t>ERP2400036</t>
  </si>
  <si>
    <t>APS DRUGS PRIVATE LIMITED</t>
  </si>
  <si>
    <t>ERP2400037</t>
  </si>
  <si>
    <t>RELIEF CENTER</t>
  </si>
  <si>
    <t>ERP2400038</t>
  </si>
  <si>
    <t>ERP2400039</t>
  </si>
  <si>
    <t>SINHA HEALTHCARE PVT. LTD.</t>
  </si>
  <si>
    <t>ERP2400040</t>
  </si>
  <si>
    <t>PEONIES HEALTH CARE</t>
  </si>
  <si>
    <t>ERP2400041</t>
  </si>
  <si>
    <t>ROY ENTERPRISE</t>
  </si>
  <si>
    <t>2024Q2STEELTMT01</t>
  </si>
  <si>
    <t>SUPPLY OF 3231 MT REINFORCEMENT STEEL TO 2X800 MW NTPC LARA STPP SATGE -II, CHHATTISGARH.</t>
  </si>
  <si>
    <t>PSER: PMX:444: R-100</t>
  </si>
  <si>
    <t>ESL STEEL LIMITED</t>
  </si>
  <si>
    <t>45 DAYS FROM THE DATE OF LC ESTABLISHMENT</t>
  </si>
  <si>
    <t>GEM/2024/B/5232065</t>
  </si>
  <si>
    <t>SUPPLY OF 185 MT MS STRUCTURAL STEELS (AS PER IS 2062) FOR 3x660 MW NORTH KARANPURA STPP EPC SITE, JHARKHAND.</t>
  </si>
  <si>
    <t>7 NOS.</t>
  </si>
  <si>
    <t>3 NOS.
1) M/S. FERRITE STRUCTURAL STEELS PRIVATE LIMITED
2) M/S. JSK CORPORATION PRIVATE LIMITED
3) M/S. PROGRESSIVE METALS PRIVATE LIMITED</t>
  </si>
  <si>
    <t>4 NOS.
1) M/S AIPL STEEL PRIVATE LIMITED
2) M/S ASHOKA MOULDERS PVT. LTD.
3) M/S INDIA INDUSTRIAL ENTERPRISES
4) M/S KTS STEELS</t>
  </si>
  <si>
    <t>GEMC-511687726976849</t>
  </si>
  <si>
    <t>PROGRESSIVE METALS PRIVATE LIMITED</t>
  </si>
  <si>
    <t>SUPPLY OF 1137 MT OF REINFORCEMENT STEEL (TMT) FOR FGD SYSTEM AT 3X660 MW NORTH KARANPURA STPP, JHARKHAND</t>
  </si>
  <si>
    <t>PSER: PMX:280: R-101</t>
  </si>
  <si>
    <t>2024Q2STEELSTR01</t>
  </si>
  <si>
    <t>SUPPLY OF 154 MT STRUCTURAL ITEMS FOR LARA PROJECT THROUGH RC</t>
  </si>
  <si>
    <t>PSER:PMX:444:R-106</t>
  </si>
  <si>
    <t>JINDAL STEEL &amp; POWER LIMITED</t>
  </si>
  <si>
    <t>SUPPLY OF 79 MT STRUCTURAL STEEL FOR 1X660 MW SAGARDIGHI UNIT-5 PROJECT</t>
  </si>
  <si>
    <t>PSER:PMX:382:R-104</t>
  </si>
  <si>
    <t>SUPPLY OF 150 MT REINFORCEMENT STEEL FOR 1X660 MW SAGARDIGHI UNIT-5 PROJECT</t>
  </si>
  <si>
    <t>PSER:PMX:382:R-103</t>
  </si>
  <si>
    <t>SUPPLY OF 25 MT TMT PROCUREMENT FOR KAHALGAON R&amp;M PROJECT</t>
  </si>
  <si>
    <t>PSER: PMX:397: R-102</t>
  </si>
  <si>
    <t>2024Q2STEELPLSHT01</t>
  </si>
  <si>
    <t>SUPPLY OF 384 MT PLATE FOR 2X800 MW NTPC LARA PROJECT, CHATTISHGARH</t>
  </si>
  <si>
    <t>PSER:PMX:444:R-107</t>
  </si>
  <si>
    <t>PSER:PUR:FEX:142(X):035 (ENQ:24:PP:0015:PUR:32)</t>
  </si>
  <si>
    <t>SUPPLY OF SPARE PARTS (MONITOR AND CABLE SPL- HARNESS) FOR 120MT TATA HITACHI - SUMITOMO MAKE SCX1200-2 (M/c. SL. No.- SC120-7070) CRAWLER CRANE DEPLOYED AT BHEL-PSER, NTPC BONGAIGAON PROJECT SITE, ASSAM.</t>
  </si>
  <si>
    <t>1 NO.
1) M/S JOE &amp; DE ENGINEERS PVT. LTD</t>
  </si>
  <si>
    <t>PSER:PUR:FEX:142(X):035:R-108 (PO:24:PP:0015:PUR:51)</t>
  </si>
  <si>
    <t>JOE &amp; DE ENGINEERS PVT. LTD.</t>
  </si>
  <si>
    <t>01 WEEK FROM THE DATE OF P.O</t>
  </si>
  <si>
    <t>SUPPLY OF 89 MT PLATE FOR NTPC STPS STAGE I &amp; II (4X210 MW + 3X500 MW) KAHALGAON FGD PROJECT, BIHAR</t>
  </si>
  <si>
    <t>PSER:PMX:397:R-109</t>
  </si>
  <si>
    <t>SUPPLY OF 63 MT STRUCTURAL STEEL FOR 1X660 MW SAGARDIGHI UNIT-5 PROJECT</t>
  </si>
  <si>
    <t>PSER:PMX:382:R-111</t>
  </si>
  <si>
    <t>PSER:PUR:HSE:005(I):034 (ENQ:24:PP:0015:PUR:30)</t>
  </si>
  <si>
    <t>SAFETY INVENTORIES FOR THE 2X800 MW LARA SITE.</t>
  </si>
  <si>
    <t>1 NO.
1) M/S NEO SAFETY PRODUCTS PVT. LTD.</t>
  </si>
  <si>
    <t>1 NO.
1) M/S SAFETY EQUIPMENT CORPORATION</t>
  </si>
  <si>
    <t>PSER:PUR:HSE:005(I):034:R-112 (PO:24:PP:0015:PUR:52)</t>
  </si>
  <si>
    <t>NEO SAFETY PRODUCTS PRIVATE LIMITED</t>
  </si>
  <si>
    <t>21 (TWENTY-ONE) DAYS FROM DATE OF ISSUANCE OF PURCHASE ORDER (PO)</t>
  </si>
  <si>
    <t>SUPPLY OF 8mm, 10 mm, 12mm, 16mm &amp; 25mm DlA TMT FOR NPGCL FGO PROJECT</t>
  </si>
  <si>
    <t>PSER: PMX:390: R-114</t>
  </si>
  <si>
    <t>PSER:PUR:FEX:134(X):041 (ENQ:24:PP:0015:PUR:37)</t>
  </si>
  <si>
    <t>SUPPLY OF SPARE PARTS (PIN FOR CRAWLER) REQUIRED FOR LIEBHERR MAKE 300MT CRAWLER CRANE (MODEL- LR1350/1, M/C N0.-074113) BEING DIVERTED FROM BHEL-PSER MAITREE PROJECT SITE, RAMPAL, BANGLADESH TO BHEL-PSER KAHALGAON FGD SITE, BIHAR, INDIA</t>
  </si>
  <si>
    <t>PSER:PUR:FEX:134(X):041:R-113 (ENQ:24:PP:0015:PUR:37)</t>
  </si>
  <si>
    <t>LIEBHERR INDIA PVT. LTD.</t>
  </si>
  <si>
    <t>30 DAYS FROM THE DATE OF P.O</t>
  </si>
  <si>
    <t>SUPPLY OF PLATES 20mm &amp; 25mm PLATES FOR NPGCL FGD PROJECT</t>
  </si>
  <si>
    <t>PSER:PMX:390:R-115</t>
  </si>
  <si>
    <t>PSER:PUR:TVNL-S573:24 (ENQ:24:PP:0015:PUR:46)</t>
  </si>
  <si>
    <t>BEARING INSPECTION OF 210 MW TURBINE AND ITS ASSOCIATED JOBS; IPCV 1 &amp; HPCV 2 HP BYPASS SYSTEM OF UNIT- 2, 210 MW AT TENUGHAT TPS, JHARKHAND.</t>
  </si>
  <si>
    <t>3 NOS.
1) M/S A K ENGINEERS
2) M/S S N SINGH
3) M/S THE TIME CONSTRUCTION</t>
  </si>
  <si>
    <t>PSER:PUR:TVNL-S573:24:LOI/04424</t>
  </si>
  <si>
    <t>S N SINGH</t>
  </si>
  <si>
    <t>20 DAYS (START OF WORK TO COMPLETION)</t>
  </si>
  <si>
    <t>PSER:PUR:BRBCL-S574:24 (ENQ:24:PP:0015:PUR:47)</t>
  </si>
  <si>
    <t>DISMANTLING AND ASSEMBLY OF GENERATOR FOR INSPECTION (250 MW) AT BRBCL NABINAGAR, U#01, BIHAR</t>
  </si>
  <si>
    <t>3 NOS.
1) M/S ECO POWER SERVICES
2) M/S S N SINGH
3) M/S P E ERECTORS PVT. LTD.</t>
  </si>
  <si>
    <t>2 NOS.
1) M/S A K ENGINEERS
2) M/S DIAGNOSTIC TECHNOLOGIES INDIA PVT. LTD.</t>
  </si>
  <si>
    <t>PSER:PUR:BRBCL-S574:24:LOI/04524</t>
  </si>
  <si>
    <t>25 DAYS FROM BG OUT TO BG IN</t>
  </si>
  <si>
    <t>SUPPLY OF 887 MT REINFORCEMENT STEEL TO 4X210 MW KAHALGAON FGD PROJECT, BIHAR.</t>
  </si>
  <si>
    <t>PSER:PMX:397:R-116</t>
  </si>
  <si>
    <t>SUPPLY OF 46 MT STRUCTURAL STEEL FOR 1X600 MW, SAGARDIGHI U#5, WEST BENGAL.</t>
  </si>
  <si>
    <t>PSER:PMX:382:R-117</t>
  </si>
  <si>
    <t>PSER:PUR:PMX:446(I):33(ENQ:24:PP:0015:PUR:29)</t>
  </si>
  <si>
    <t>DESIGN AND SELECTION, SUPPLY, HANDLING DURING MATERIALS RECEIPT, STORAGE AND APPLICATION INCLUDING SCAFFOLDING, SURFACE PREPARATION, TESTING, CURING AND ALL ASSOCIATED SERVICES OF GLASS FLAKE LINING IN ABSORBER, FGD OUTLET DUCT FROM ABSORBER TO CHIMNEY FLUE CAN INLET INCLUDING TRANSITION PIECE AND BYPASS DUCT FROM BYPASS DAMPER TO OUTLET DUCT INTERSECTION, ALL COMPLETE ALONG WITH PROVIDING PERFORMANCE GUARANTEE FOR 1X660 MW SAGARDIGHI UNIT-5 THERMAL POWER PROJECT, MURSHIDABAD, WEST BENGAL.</t>
  </si>
  <si>
    <t>2 NOS.
1) M/S DEMECH CHEMICAL PRODUCTS PVT. LTD.
2) M/S CLEAN COATS PRIVATE LIMITED</t>
  </si>
  <si>
    <t>1 NO.
1) M/S ARUDRA ENGINEERS PVT. LTD.</t>
  </si>
  <si>
    <t>PSER:PUR:PMX:446:24:LOI/11924</t>
  </si>
  <si>
    <t>DEMECH CHEMICAL PRODUCTS PVT. LTD.</t>
  </si>
  <si>
    <t>30 (THIRTY) DAYS FROM THE DATE OF INTIMATION BY BHEL SAGARDIGHI PROJECT</t>
  </si>
  <si>
    <t>PSER:PUR:PMX:451(I):046 (ENQ:24:PP:0015:PUR:42)</t>
  </si>
  <si>
    <t>PROCUREMENT OF BURNT ITEMS OF MRS PACKAGE FOR U#3 AT 3X660 MW UNITS AT NORTH KARANPURA SUPER THERMAL POWER PROJECT, JHARKHAND</t>
  </si>
  <si>
    <t>PSER:PUR:PMX:451(I):046:R-118 (PO:24:PP:0015:PUR:55)</t>
  </si>
  <si>
    <t>H V EQUIPMENTS PVT. LTD.</t>
  </si>
  <si>
    <t>6 WEEKS FROM THE DATE OF PO.</t>
  </si>
  <si>
    <t>SOURCE STANDARDISATION</t>
  </si>
  <si>
    <t>PSER:PUR:HR:167(II):048:(ENQ:24:PP:0015:PUR:45)</t>
  </si>
  <si>
    <t>MAINTENANCE OF 02 NOS. PASSENGER ELEVATOR (CARRYING CAPACITY MAX. 08 PERSONS/544 KG PER LIFT) AT BHEL: PSER'S KOLKATA OFFICE FOR TWO YEARS.</t>
  </si>
  <si>
    <t>PSER:PUR:HR:167(II):048:R-119/LOI</t>
  </si>
  <si>
    <t>KONE ELEVATOR INDIA PVT. LTD.</t>
  </si>
  <si>
    <t>02 (TWO) YEARS FROM THE DATE OF COMMENCEMENT OF WORK</t>
  </si>
  <si>
    <t>WORKS (PERTAINING TO RE-CONDITIONING, RE-BUILDING, RENOVATION AND MODERNISATION, REPAIR, MAINTENANCE) BY ORIGINAL SUPPLIERS OF EQUIPMENT/ SERVICES OR THEIR RECOMMENDED VENDORS</t>
  </si>
  <si>
    <t>PSER:PUR:BRBCL-S575:24(ENQ:24:PP:0015:PUR:49)</t>
  </si>
  <si>
    <t>DRY ICE CLEANING OF THE OVERHANG PORTION OF GENERATOR AT BRBCL.</t>
  </si>
  <si>
    <t>PSER:PUR:BRBCL-S575:LOI/04724</t>
  </si>
  <si>
    <t>7 DAYS FROM START OF WORK</t>
  </si>
  <si>
    <t>PSER:PUR:FEX:130(II):047:(ENQ:24:PP:0015:PUR:44)</t>
  </si>
  <si>
    <t>SUPPLY &amp; FITMENT OF SPARE PARTS {CONTROLLER P &amp; T (ENGINE NODE), ELECTRIC CABLE, ETC.} OF MANITOWOC MAKE 600MT CRAWLER CRANE MODEL - M18000 (M/C S/N - 18001042) DEPLOYED AT BHEL-PSER 3X660 MW NORTH KARANPURA SITE, JHARKHAND</t>
  </si>
  <si>
    <t>PSER:PUR:FEX:130(II):047:R-120:(PO:24:PP:0015:PUR:57)</t>
  </si>
  <si>
    <t>TIL LIMITED</t>
  </si>
  <si>
    <t>8 WEEKS FROM THE DATE OF P.O.</t>
  </si>
  <si>
    <t>PSER:PUR:NPGCL-S571:24 (ENQ:24:PP:0015:PUR:38)</t>
  </si>
  <si>
    <t>ERECTION, TESTING &amp; COMMISSIONING OF LTRH PENDENT COILS BANK, LTRH HORIZONTAL COILS BANK, ECONOMISER HORIZONTAL COILS BANK, LIFTING OF ECONOMISER OUTLET HEADER, SHORTENING OF LENGTH OF FSH REAR COIL ASSY. REMOVAL OF 02 INNERMOST ELEMENTS (ELEMENT N0. 23 &amp; 24) FROM EACH PLATEN SUPER HEATER ASSEMBLY, HEADER END PLUGS/BLANKED ARE TO BE INSTALLED, WELDED AT THE END OF HEADER NIPPLES OF PSH ALONG WITH CUP LOCK SCVOLDING ARRANGEMENT AND ERECTION &amp; DISMANTLING UPTO BOTTOM OF PSH, ASSISTANCE IN SHOT PEENING OF FSH COILS ALONG WITH CONNECTED ACCESSERIES AND HYDRAULIC TEST OF THESE NEW COILS ALONG WITH OTHER RELATED CIRCUITS OF BOILER &amp; CAST ABLE REFRACTORY FOR EXTENDED BACK PASS PANEL INCLUDING ERECTION OF HP BYPASS LINE ( 1", 70 MTR) ALONGWITH REPAIRING ONSITE CUM RESTORATION OF PRESSURE PARTS COILS BY CUTTING, REMOVAL / OR CORRECTION OF DAMAGED COILS PRIOR TO ERECTION (SUCH AS BENDS, STRAIGHT TUBES INCLUDING HANGERS ETC.) WITH NEWLY SUPPLIED SPARES OF BHEL AT UNIT#03 OF 3X660 MW NPGCL STPP, NABINAGAR SITE, AURANGABAD (BIHAR)· 824303</t>
  </si>
  <si>
    <t>2 NOS.
1) M/S B. K. CONSTRUCTION
2) M/S P. E. ERECTORS PVT. LTD.</t>
  </si>
  <si>
    <t>PSER:PUR:NPGCL-S571:24:LOI/04824</t>
  </si>
  <si>
    <t>75 DAYS: (SHUTDOWN PERIOD OF 65 DAYS WITH A GRACE PERIOD OF 10 DAYS)</t>
  </si>
  <si>
    <t>Supply of 95 MT Plate to 2X800 MW NTPC LARA STPP SATGE -II, CHHATTISGARH.</t>
  </si>
  <si>
    <t>PSER:PMX:444:R-121</t>
  </si>
  <si>
    <t>Supply of 400 MT Reinforcement Steel to 3X660 MW BARH FGD STG-01 PROJECT, BIHAR.</t>
  </si>
  <si>
    <t>PSER: PMX: 252: R-122</t>
  </si>
  <si>
    <t>NA</t>
  </si>
  <si>
    <t>1 NO.
1) M/S H V EQUIPMENTS PVT. LTD.</t>
  </si>
  <si>
    <t>1 NO.
1) M/S KONE ELEVATOR INDIA PVT. LTD.</t>
  </si>
  <si>
    <t>1 NO.
1) M/S ECO POWER SERVICES</t>
  </si>
  <si>
    <t>1 NO.
1) M/S TIL LIMITED</t>
  </si>
  <si>
    <t>1 NO.
1) M/S LIEBHERR INDIA PVT. LTD.</t>
  </si>
  <si>
    <t>DOC. NO. PSER:SCT:MIR(AWARD):222</t>
  </si>
  <si>
    <t>DT: 03-10-2024</t>
  </si>
  <si>
    <t>PSER:SCT:MIS-F 2302:24</t>
  </si>
  <si>
    <t>CATEGORY-1 (20%)- RATE CONTRACT FOR TRANSPORTATION JOB OF VARIOUS BHEL OWNED CRANES, OTHER T&amp;PS AND OTHER PLANT MATERIALS FROM ONE SITE/ LOCATION TO ANOTHER SITE/ LOCATION AT VARIOUS PARTS OF THE COUNTRY ON DOOR DELIVERY BASIS.</t>
  </si>
  <si>
    <t xml:space="preserve">5 NOS.
1. ASHOK ROADLINES,
2. ATO (I) LIMITED,
3. CJ DARCL LOGISTICS LIMITED,
4. JCC INDIA PVT. LIMITED,
5. ODC LOGISTICS PVT LIMITED.
</t>
  </si>
  <si>
    <t>PSER:SCT:MIS-F2302:24:CAT-1:RC(20%):LOI:10662</t>
  </si>
  <si>
    <t>ASHOK ROADLINES</t>
  </si>
  <si>
    <t>CATEGORY-1 (30%)- RATE CONTRACT FOR TRANSPORTATION JOB OF VARIOUS BHEL OWNED CRANES, OTHER T&amp;PS AND OTHER PLANT MATERIALS FROM ONE SITE/ LOCATION TO ANOTHER SITE/ LOCATION AT VARIOUS PARTS OF THE COUNTRY ON DOOR DELIVERY BASIS.</t>
  </si>
  <si>
    <t>PSER:SCT:MIS-F2302:24:CAT-1:RC(30%):LOI:10661</t>
  </si>
  <si>
    <t>ODC LOGISTICS PVT LIMITED</t>
  </si>
  <si>
    <t>CATEGORY-1 (50%)- RATE CONTRACT FOR TRANSPORTATION JOB OF VARIOUS BHEL OWNED CRANES, OTHER T&amp;PS AND OTHER PLANT MATERIALS FROM ONE SITE/ LOCATION TO ANOTHER SITE/ LOCATION AT VARIOUS PARTS OF THE COUNTRY ON DOOR DELIVERY BASIS.</t>
  </si>
  <si>
    <t>PSER:SCT:MIS-F2302:24:CAT-1:RC(50%):LOI:10660</t>
  </si>
  <si>
    <t>CJ DARCL LOGISTICS LIMITED</t>
  </si>
  <si>
    <t>CATEGORY-2 (20%)- RATE CONTRACT FOR TRANSPORTATION JOB OF VARIOUS BHEL OWNED CRANES, OTHER T&amp;PS AND OTHER PLANT MATERIALS FROM ONE SITE/ LOCATION TO ANOTHER SITE/ LOCATION AT VARIOUS PARTS OF THE COUNTRY ON DOOR DELIVERY BASIS.</t>
  </si>
  <si>
    <t>PSER:SCT:MIS-F2302:24:CAT-2:RC(20%):LOI:10665</t>
  </si>
  <si>
    <t>CATEGORY-2 (30%)- RATE CONTRACT FOR TRANSPORTATION JOB OF VARIOUS BHEL OWNED CRANES, OTHER T&amp;PS AND OTHER PLANT MATERIALS FROM ONE SITE/ LOCATION TO ANOTHER SITE/ LOCATION AT VARIOUS PARTS OF THE COUNTRY ON DOOR DELIVERY BASIS.</t>
  </si>
  <si>
    <t>PSER:SCT:MIS-F2302:24:CAT-2:RC(30%):LOI:10664</t>
  </si>
  <si>
    <t>CATEGORY-2 (50%)- RATE CONTRACT FOR TRANSPORTATION JOB OF VARIOUS BHEL OWNED CRANES, OTHER T&amp;PS AND OTHER PLANT MATERIALS FROM ONE SITE/ LOCATION TO ANOTHER SITE/ LOCATION AT VARIOUS PARTS OF THE COUNTRY ON DOOR DELIVERY BASIS.</t>
  </si>
  <si>
    <t>PSER:SCT:MIS-F2302:24:CAT-2:RC(50%):LOI:10663</t>
  </si>
  <si>
    <t>JCC INDIA PVT. LIMITED</t>
  </si>
  <si>
    <t>CATEGORY-3 (20%)- RATE CONTRACT FOR TRANSPORTATION JOB OF VARIOUS BHEL OWNED CRANES, OTHER T&amp;PS AND OTHER PLANT MATERIALS FROM ONE SITE/ LOCATION TO ANOTHER SITE/ LOCATION AT VARIOUS PARTS OF THE COUNTRY ON DOOR DELIVERY BASIS.</t>
  </si>
  <si>
    <t>PSER:SCT:MIS-F2302:24:CAT-3:RC(20%):LOI:10668</t>
  </si>
  <si>
    <t>CATEGORY-3 (30%)- RATE CONTRACT FOR TRANSPORTATION JOB OF VARIOUS BHEL OWNED CRANES, OTHER T&amp;PS AND OTHER PLANT MATERIALS FROM ONE SITE/ LOCATION TO ANOTHER SITE/ LOCATION AT VARIOUS PARTS OF THE COUNTRY ON DOOR DELIVERY BASIS.</t>
  </si>
  <si>
    <t>PSER:SCT:MIS-F2302:24:CAT-3:RC(30%):LOI:10667</t>
  </si>
  <si>
    <t>CATEGORY-3 (50%)- RATE CONTRACT FOR TRANSPORTATION JOB OF VARIOUS BHEL OWNED CRANES, OTHER T&amp;PS AND OTHER PLANT MATERIALS FROM ONE SITE/ LOCATION TO ANOTHER SITE/ LOCATION AT VARIOUS PARTS OF THE COUNTRY ON DOOR DELIVERY BASIS.</t>
  </si>
  <si>
    <t>PSER:SCT:MIS-F2302:24:CAT-3:RC(50%):LOI:10666</t>
  </si>
  <si>
    <t>PSER:SCT:KDM-C 2313:24</t>
  </si>
  <si>
    <t>GEOTECHNICAL INVESTIGATION &amp; TOPOGRAPHICAL SURVEY OF 2X800 MW KODERMA THERMAL POWER STATION, PHASE-II, BANJHIDIH, JHARKHAND.</t>
  </si>
  <si>
    <t xml:space="preserve">6 NOS.
1. BHASKRAM JYOTISH ANUSANDHAN KENDRA,
2. C E TESTING COMPANY PVT. LTD,
3. CONSTELL CONSULTANTS PVT LTD,
4. SOILTECH INDIA PRIVATE LIMITED,
5. SWAYIN &amp; ASSOCIATES,
6. CEG TEST HOUSE AND RESEARCH CENTRE PVT. LTD.
 </t>
  </si>
  <si>
    <t>PSER:SCT:KDM-C2313:24:LOI:10672</t>
  </si>
  <si>
    <t>C E TESTING COMPANY PVT. LTD.</t>
  </si>
  <si>
    <t>60 DAYS</t>
  </si>
  <si>
    <t>PSER:SCT:LRA-C 2305:24</t>
  </si>
  <si>
    <t>DIVERSION OF 02 NOS CLOSED STORE FROM BHEL SITE (01 FROM KALINGANAGAR &amp; 1 FROM ROURKELA) TO 2X800 MW NTPC LARA PROJECT SITE.</t>
  </si>
  <si>
    <t xml:space="preserve">3 NOS.
1. ANAND CONSTRUCTION,
2. B S CONSTRUCTION,
3. MURAT CONSTRUCTION CO.
</t>
  </si>
  <si>
    <t>PSER:SCT:LRA-C2305:24:LOI:10678</t>
  </si>
  <si>
    <t>B S CONSTRUCTION</t>
  </si>
  <si>
    <t>PSER:SCT:NBN-M 2301:24</t>
  </si>
  <si>
    <t xml:space="preserve">FABRICATION OF LIMESTONE STORAGE SILO (02 NOS) FOR FLUE GAS DESULPHERISATION (FGD) SYSTEM OF 4X250 MW BRBCL NABINAGAR TPP.
</t>
  </si>
  <si>
    <t>1 NO.
1. TULSI PRASAD.</t>
  </si>
  <si>
    <t>1 NO.
1. R. S. CONSTRUCTION.</t>
  </si>
  <si>
    <t>PSER:SCT:NBN-M2301:24:LOI:10681</t>
  </si>
  <si>
    <t>TULSI PRASAD</t>
  </si>
  <si>
    <t>120 DAYS</t>
  </si>
  <si>
    <t>Single acceptable offer against Open Tender</t>
  </si>
  <si>
    <t>PSER:SCT:SDG-C 2325:24</t>
  </si>
  <si>
    <t xml:space="preserve">BALANCE LEFTOVER CIVIL &amp; ARCHITECTURAL WORKS FOR BUILDINGS, FOUNDATIONS, PAVEMENTS, ROADS &amp; DRAINS AND OTHER INCIDENTAL WORKS FOR 1 X 660 MW UNIT-V, SAGARDIGHI TPP EXTENSION.
</t>
  </si>
  <si>
    <t xml:space="preserve">2 NOS.
1. ANAND KUMAR SINGHANIA,
2. PRASAD &amp; COMPANY (PROJECT WORKS) LTD. 
</t>
  </si>
  <si>
    <t>PSER:SCT:SDG-C2325:24:LOI:10683</t>
  </si>
  <si>
    <t>ANAND KUMAR SINGHANIA</t>
  </si>
  <si>
    <t>8 MONTHS</t>
  </si>
  <si>
    <t>PSER:SCT:BOK-C 2310:24</t>
  </si>
  <si>
    <t>CIVIL, ARCHITECTURAL AND STRUCTURAL WORKS FOR REPLACEMENT OF TURBINE AND AUXILIARIES FOR TURBO- BLOWER NO. 5 AT SAIL BOKARO, JHARKHAND.</t>
  </si>
  <si>
    <t xml:space="preserve">3 NOS.
1. MURAT CONSTRUCTION CO,
2. HI-TECH ENGINEERING,
3. DHANI RAM RAM CHANDER.
</t>
  </si>
  <si>
    <t>3 NOS.
1. DINESH INFRAPROJECTS PVT. LTD,
2. ASSCOIATED ENGICON PVT LTD,
3. AKASH CONSTRUCTION.</t>
  </si>
  <si>
    <t>PSER:SCT:BOK-C2310:24:LOI:10687</t>
  </si>
  <si>
    <t>MURAT CONSTRUCTION CO.</t>
  </si>
  <si>
    <t>6 MONTHS</t>
  </si>
  <si>
    <t>PSER:SCT:LRA-C 2306:24</t>
  </si>
  <si>
    <t xml:space="preserve">DISMANTLING OF 1 NO. PEB OFFICE, TRANSPORTATION OF THE SAME UP TO LARA SITE, UNLOADING AT SITE AND RE-ERECTION OF OFFICE SHED ON FOUNDATION AND ELECTRICAL WORKS AT 2X800 MW LARA STPP, CHATTISGARH.
</t>
  </si>
  <si>
    <t>2 NOS.
1. MURAT CONSTRUCTION CO,
2. B S CONSTRUCTION.</t>
  </si>
  <si>
    <t>PSER:SCT:LRA-C2306:24:LOI:10693</t>
  </si>
  <si>
    <t>GEM/2024/B/5141019
(PSER:SCT:NKP-M 2300:24)</t>
  </si>
  <si>
    <t>MANUFACTURING, INSPECTION, TESTING, PAINTING, PACKING, DELIVERY ETC OF MANDATORY SPARES FOR FUEL OIL HANDLING AND STORAGE SYSTEM PKG AT 3X660 MW NORTH KARANPURA STPP, JHARKHAND.</t>
  </si>
  <si>
    <t>2 NOS.
1) THERMOSYSTEMS PVT. LTD.
2) UNITED SYSTEMS &amp; PROJECTS (INDIA) PVT LTD</t>
  </si>
  <si>
    <t>GEMC-511687778150610</t>
  </si>
  <si>
    <t>THERMOSYSTEMS PVT. LTD.</t>
  </si>
  <si>
    <t>16 WEEKS</t>
  </si>
  <si>
    <t>PSER:SCT:MIS-F 2312:24</t>
  </si>
  <si>
    <t>RATE CONTRACT FOR CATEGORY-2 (FOR DISTANCE FROM 501 TO 1000 KMS.)- TRANSPORTATION JOB OF VARIOUS BHEL SITE/ PLANT MATERIAL ETC. FROM ONE BHEL SITE TO ANOTHER BHEL SITE AT VARIOUS PARTS OF THE COUNTRY ON DOOR DELIVERY BASIS.</t>
  </si>
  <si>
    <t xml:space="preserve">3 NOS
1) JCC INDIA PVT. LIMITED
2) CJ DARCL LOGISTICS LIMITED
3) ATO (I) LIMITED </t>
  </si>
  <si>
    <t>PSER:SCT:MIS-F2312:24:CAT-2:RC:LOI:10708</t>
  </si>
  <si>
    <t>RATE CONTRACT FOR CATEGORY-1 (FOR DISTANCE UP TO 500 KMS.)- TRANSPORTATION JOB OF VARIOUS BHEL SITE/ PLANT MATERIAL ETC. FROM ONE BHEL SITE TO ANOTHER BHEL SITE AT VARIOUS PARTS OF THE COUNTRY ON DOOR DELIVERY BASIS.</t>
  </si>
  <si>
    <t>PSER:SCT:MIS-F2312:24:CAT-1:RC:LOI:10712</t>
  </si>
  <si>
    <t xml:space="preserve">RATE CONTRACT FOR CATEGORY-3 (FOR DISTANCE ABOVE 1000 KMS.) FOR AROUND 40% JOB- TRANSPORTATION JOB OF VARIOUS BHEL SITE/ PLANT MATERIAL ETC. FROM ONE BHEL SITE TO ANOTHER BHEL SITE AT VARIOUS PARTS OF THE COUNTRY ON DOOR DELIVERY BASIS.
</t>
  </si>
  <si>
    <t>PSER:SCT:MIS-F2312:24:CAT-3 (40%):RC:LOI:10711</t>
  </si>
  <si>
    <t>ATO (I) LIMITED</t>
  </si>
  <si>
    <t xml:space="preserve">RATE CONTRACT FOR CATEGORY-3 (FOR DISTANCE ABOVE 1000 KMS.) FOR AROUND 60% JOB- TRANSPORTATION JOB OF VARIOUS BHEL SITE/ PLANT MATERIAL ETC. FROM ONE BHEL SITE TO ANOTHER BHEL SITE AT VARIOUS PARTS OF THE COUNTRY ON DOOR DELIVERY BASIS.
</t>
  </si>
  <si>
    <t>PSER:SCT:MIS-F2312:24:CAT-3 (60%):RC:LOI:10710</t>
  </si>
  <si>
    <t xml:space="preserve">7 NOS.
1.CITY ENGINEERING &amp; TESTING LABORATORY,
2. G S GEOENVIRONS PVT LTD,
3. GAVESHANA GEOSCIENCES PVT LTD,
4. HIGHWAY ENGINEERING MAGNITUDE CONSORTIUM,
5. KRISHNA DIGITAL MATERIAL TESTING LABORATORY LLP,
6. THE DESIGNERS CONSORTIUM,
7. PUSSHNEY INFRASTRUCTURE AND CONSULTANCY SERVICES PVT.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</si>
</sst>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409]d\-mmm\-yy;@"/>
  </numFmts>
  <fonts count="9" x14ac:knownFonts="1">
    <font>
      <sz val="11"/>
      <color theme="1"/>
      <name val="Calibri"/>
      <family val="2"/>
      <scheme val="minor"/>
    </font>
    <font>
      <b/>
      <sz val="11"/>
      <color theme="1"/>
      <name val="Arial"/>
      <family val="2"/>
    </font>
    <font>
      <b/>
      <sz val="11"/>
      <name val="Arial"/>
      <family val="2"/>
    </font>
    <font>
      <sz val="10"/>
      <color indexed="8"/>
      <name val="Arial"/>
      <family val="2"/>
    </font>
    <font>
      <b/>
      <sz val="11"/>
      <color indexed="8"/>
      <name val="Arial"/>
      <family val="2"/>
    </font>
    <font>
      <sz val="12"/>
      <name val="Arial Narrow"/>
      <family val="2"/>
    </font>
    <font>
      <sz val="10"/>
      <color theme="1"/>
      <name val="Calibri"/>
      <family val="2"/>
      <scheme val="minor"/>
    </font>
    <font>
      <b/>
      <sz val="12"/>
      <name val="Arial Narrow"/>
      <family val="2"/>
    </font>
    <font>
      <sz val="12"/>
      <color rgb="FFFF0000"/>
      <name val="Arial Narrow"/>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3" fillId="0" borderId="0"/>
    <xf numFmtId="0" fontId="3" fillId="0" borderId="0"/>
    <xf numFmtId="0" fontId="3" fillId="0" borderId="0"/>
  </cellStyleXfs>
  <cellXfs count="35">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4" fillId="0" borderId="1" xfId="1" applyFont="1" applyFill="1" applyBorder="1" applyAlignment="1">
      <alignment horizontal="center" vertical="center"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164" fontId="5" fillId="0" borderId="1" xfId="2" applyNumberFormat="1" applyFont="1" applyFill="1" applyBorder="1" applyAlignment="1">
      <alignment horizontal="center" vertical="top" wrapText="1"/>
    </xf>
    <xf numFmtId="0" fontId="0" fillId="0" borderId="1" xfId="0" applyFill="1" applyBorder="1" applyAlignment="1">
      <alignment horizontal="left" vertical="top" wrapText="1"/>
    </xf>
    <xf numFmtId="2" fontId="0" fillId="0" borderId="1" xfId="0" applyNumberFormat="1" applyFill="1" applyBorder="1" applyAlignment="1">
      <alignment horizontal="center" vertical="top" wrapText="1"/>
    </xf>
    <xf numFmtId="0" fontId="6" fillId="0" borderId="1" xfId="0" applyFont="1" applyFill="1" applyBorder="1" applyAlignment="1">
      <alignment vertical="top" wrapText="1"/>
    </xf>
    <xf numFmtId="165"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0" applyFont="1" applyFill="1" applyBorder="1" applyAlignment="1">
      <alignment vertical="top" wrapText="1"/>
    </xf>
    <xf numFmtId="0" fontId="7" fillId="0" borderId="1" xfId="0" applyFont="1" applyFill="1" applyBorder="1" applyAlignment="1">
      <alignment horizontal="center" vertical="top" wrapText="1"/>
    </xf>
    <xf numFmtId="0" fontId="5" fillId="0" borderId="1" xfId="3" applyFont="1" applyFill="1" applyBorder="1" applyAlignment="1">
      <alignment vertical="top" wrapText="1"/>
    </xf>
    <xf numFmtId="0" fontId="5" fillId="0" borderId="1" xfId="2" applyFont="1" applyFill="1" applyBorder="1" applyAlignment="1">
      <alignment horizontal="justify" vertical="top" wrapText="1"/>
    </xf>
    <xf numFmtId="0" fontId="5" fillId="0" borderId="1" xfId="2"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3" applyFont="1" applyFill="1" applyBorder="1" applyAlignment="1">
      <alignment horizontal="center" vertical="top" wrapText="1"/>
    </xf>
    <xf numFmtId="0" fontId="5" fillId="0" borderId="1" xfId="4" applyFont="1" applyFill="1" applyBorder="1" applyAlignment="1">
      <alignment horizontal="center" vertical="top" wrapText="1"/>
    </xf>
    <xf numFmtId="0" fontId="5" fillId="0" borderId="1" xfId="2" applyFont="1" applyFill="1" applyBorder="1" applyAlignment="1">
      <alignment vertical="top" wrapText="1"/>
    </xf>
    <xf numFmtId="2" fontId="5" fillId="0" borderId="1" xfId="3" applyNumberFormat="1" applyFont="1" applyFill="1" applyBorder="1" applyAlignment="1">
      <alignment horizontal="center" vertical="top" wrapText="1"/>
    </xf>
    <xf numFmtId="0" fontId="7" fillId="3" borderId="1" xfId="0" applyFont="1" applyFill="1" applyBorder="1" applyAlignment="1">
      <alignment horizontal="left" vertical="top"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3" borderId="1" xfId="0" applyFont="1" applyFill="1" applyBorder="1" applyAlignment="1">
      <alignment horizontal="center" vertical="top" wrapText="1"/>
    </xf>
    <xf numFmtId="164" fontId="5" fillId="0" borderId="1" xfId="2" applyNumberFormat="1" applyFont="1" applyFill="1" applyBorder="1" applyAlignment="1">
      <alignment horizontal="center" vertical="center" wrapText="1"/>
    </xf>
    <xf numFmtId="0" fontId="0" fillId="0" borderId="1" xfId="0" applyFill="1" applyBorder="1" applyAlignment="1">
      <alignment horizontal="center" vertical="center" wrapText="1"/>
    </xf>
  </cellXfs>
  <cellStyles count="5">
    <cellStyle name="Normal" xfId="0" builtinId="0"/>
    <cellStyle name="Normal_Jan 21" xfId="1" xr:uid="{0DB14220-0AF9-4112-B325-08E72600B925}"/>
    <cellStyle name="Normal_JUNE'2018 " xfId="4" xr:uid="{4CB3D4F6-C6F9-492C-8825-ABF5C3C55EB4}"/>
    <cellStyle name="Normal_OCT'2018" xfId="2" xr:uid="{D85800D4-9A84-45F7-BEBC-B21C21859F73}"/>
    <cellStyle name="Normal_Sheet1" xfId="3" xr:uid="{DC81F205-7795-45DA-B58F-689EE02360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C69694C-D546-4D90-A1A8-061C9650ABD4}"/>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 name="TextBox 1">
              <a:extLst>
                <a:ext uri="{FF2B5EF4-FFF2-40B4-BE49-F238E27FC236}">
                  <a16:creationId xmlns:a16="http://schemas.microsoft.com/office/drawing/2014/main" id="{5C69694C-D546-4D90-A1A8-061C9650ABD4}"/>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92618107-814E-45D7-82B7-655777697D1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 name="TextBox 2">
              <a:extLst>
                <a:ext uri="{FF2B5EF4-FFF2-40B4-BE49-F238E27FC236}">
                  <a16:creationId xmlns:a16="http://schemas.microsoft.com/office/drawing/2014/main" id="{92618107-814E-45D7-82B7-655777697D1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94111E84-FB32-4544-837B-166B179E645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4" name="TextBox 3">
              <a:extLst>
                <a:ext uri="{FF2B5EF4-FFF2-40B4-BE49-F238E27FC236}">
                  <a16:creationId xmlns:a16="http://schemas.microsoft.com/office/drawing/2014/main" id="{94111E84-FB32-4544-837B-166B179E645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1002DF4F-236D-4F37-B07E-2C62ABEEBE4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5" name="TextBox 4">
              <a:extLst>
                <a:ext uri="{FF2B5EF4-FFF2-40B4-BE49-F238E27FC236}">
                  <a16:creationId xmlns:a16="http://schemas.microsoft.com/office/drawing/2014/main" id="{1002DF4F-236D-4F37-B07E-2C62ABEEBE4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D0BDD65E-4A10-432B-AD31-CBC8FD453DF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6" name="TextBox 5">
              <a:extLst>
                <a:ext uri="{FF2B5EF4-FFF2-40B4-BE49-F238E27FC236}">
                  <a16:creationId xmlns:a16="http://schemas.microsoft.com/office/drawing/2014/main" id="{D0BDD65E-4A10-432B-AD31-CBC8FD453DF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6FAE3C2A-424E-4F23-85E8-97EC80AD8F6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7" name="TextBox 6">
              <a:extLst>
                <a:ext uri="{FF2B5EF4-FFF2-40B4-BE49-F238E27FC236}">
                  <a16:creationId xmlns:a16="http://schemas.microsoft.com/office/drawing/2014/main" id="{6FAE3C2A-424E-4F23-85E8-97EC80AD8F6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F9C347B4-9B19-4CFF-8110-005F417A139F}"/>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8" name="TextBox 7">
              <a:extLst>
                <a:ext uri="{FF2B5EF4-FFF2-40B4-BE49-F238E27FC236}">
                  <a16:creationId xmlns:a16="http://schemas.microsoft.com/office/drawing/2014/main" id="{F9C347B4-9B19-4CFF-8110-005F417A139F}"/>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C14C3671-8999-4D82-8C35-69D5BF45AEF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9" name="TextBox 8">
              <a:extLst>
                <a:ext uri="{FF2B5EF4-FFF2-40B4-BE49-F238E27FC236}">
                  <a16:creationId xmlns:a16="http://schemas.microsoft.com/office/drawing/2014/main" id="{C14C3671-8999-4D82-8C35-69D5BF45AEF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CE75482E-D5BF-4EC8-BB43-5771DACECD4B}"/>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0" name="TextBox 9">
              <a:extLst>
                <a:ext uri="{FF2B5EF4-FFF2-40B4-BE49-F238E27FC236}">
                  <a16:creationId xmlns:a16="http://schemas.microsoft.com/office/drawing/2014/main" id="{CE75482E-D5BF-4EC8-BB43-5771DACECD4B}"/>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96E5D91-1733-43D0-88DB-6DB54B1717E9}"/>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1" name="TextBox 10">
              <a:extLst>
                <a:ext uri="{FF2B5EF4-FFF2-40B4-BE49-F238E27FC236}">
                  <a16:creationId xmlns:a16="http://schemas.microsoft.com/office/drawing/2014/main" id="{096E5D91-1733-43D0-88DB-6DB54B1717E9}"/>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290C4E58-D2B0-43D5-B457-5C15D5A8364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2" name="TextBox 11">
              <a:extLst>
                <a:ext uri="{FF2B5EF4-FFF2-40B4-BE49-F238E27FC236}">
                  <a16:creationId xmlns:a16="http://schemas.microsoft.com/office/drawing/2014/main" id="{290C4E58-D2B0-43D5-B457-5C15D5A8364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C9751782-5D80-4815-938F-CB6916E1CD1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3" name="TextBox 12">
              <a:extLst>
                <a:ext uri="{FF2B5EF4-FFF2-40B4-BE49-F238E27FC236}">
                  <a16:creationId xmlns:a16="http://schemas.microsoft.com/office/drawing/2014/main" id="{C9751782-5D80-4815-938F-CB6916E1CD1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53453FD3-F5C3-41F6-B58F-D65349FFE59D}"/>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4" name="TextBox 13">
              <a:extLst>
                <a:ext uri="{FF2B5EF4-FFF2-40B4-BE49-F238E27FC236}">
                  <a16:creationId xmlns:a16="http://schemas.microsoft.com/office/drawing/2014/main" id="{53453FD3-F5C3-41F6-B58F-D65349FFE59D}"/>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7256C005-CC40-4BCA-9569-769C644B471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5" name="TextBox 14">
              <a:extLst>
                <a:ext uri="{FF2B5EF4-FFF2-40B4-BE49-F238E27FC236}">
                  <a16:creationId xmlns:a16="http://schemas.microsoft.com/office/drawing/2014/main" id="{7256C005-CC40-4BCA-9569-769C644B471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DE65D51C-7144-4AA9-A8FB-5D78D6F24620}"/>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6" name="TextBox 15">
              <a:extLst>
                <a:ext uri="{FF2B5EF4-FFF2-40B4-BE49-F238E27FC236}">
                  <a16:creationId xmlns:a16="http://schemas.microsoft.com/office/drawing/2014/main" id="{DE65D51C-7144-4AA9-A8FB-5D78D6F24620}"/>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42</xdr:row>
      <xdr:rowOff>0</xdr:rowOff>
    </xdr:from>
    <xdr:ext cx="62902" cy="1722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CEF1F38-7965-47A0-B2C9-B21DAAC9CD6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7" name="TextBox 16">
              <a:extLst>
                <a:ext uri="{FF2B5EF4-FFF2-40B4-BE49-F238E27FC236}">
                  <a16:creationId xmlns:a16="http://schemas.microsoft.com/office/drawing/2014/main" id="{0CEF1F38-7965-47A0-B2C9-B21DAAC9CD6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9DE0FED2-2CF3-444E-9918-0678B267E74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8" name="TextBox 17">
              <a:extLst>
                <a:ext uri="{FF2B5EF4-FFF2-40B4-BE49-F238E27FC236}">
                  <a16:creationId xmlns:a16="http://schemas.microsoft.com/office/drawing/2014/main" id="{9DE0FED2-2CF3-444E-9918-0678B267E74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5C5C1808-F56F-430E-971F-C3D1675868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9" name="TextBox 18">
              <a:extLst>
                <a:ext uri="{FF2B5EF4-FFF2-40B4-BE49-F238E27FC236}">
                  <a16:creationId xmlns:a16="http://schemas.microsoft.com/office/drawing/2014/main" id="{5C5C1808-F56F-430E-971F-C3D1675868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3088F038-64FB-4005-8C49-3F6F88A0AE0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0" name="TextBox 19">
              <a:extLst>
                <a:ext uri="{FF2B5EF4-FFF2-40B4-BE49-F238E27FC236}">
                  <a16:creationId xmlns:a16="http://schemas.microsoft.com/office/drawing/2014/main" id="{3088F038-64FB-4005-8C49-3F6F88A0AE0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DE096F31-66B6-4E3E-8265-F06D1EF7E6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1" name="TextBox 20">
              <a:extLst>
                <a:ext uri="{FF2B5EF4-FFF2-40B4-BE49-F238E27FC236}">
                  <a16:creationId xmlns:a16="http://schemas.microsoft.com/office/drawing/2014/main" id="{DE096F31-66B6-4E3E-8265-F06D1EF7E6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9FE4EFEA-4080-442F-9856-FBA68CDC91E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2" name="TextBox 21">
              <a:extLst>
                <a:ext uri="{FF2B5EF4-FFF2-40B4-BE49-F238E27FC236}">
                  <a16:creationId xmlns:a16="http://schemas.microsoft.com/office/drawing/2014/main" id="{9FE4EFEA-4080-442F-9856-FBA68CDC91E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27F7B389-E609-4E94-B74E-05E49EBBF1D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3" name="TextBox 22">
              <a:extLst>
                <a:ext uri="{FF2B5EF4-FFF2-40B4-BE49-F238E27FC236}">
                  <a16:creationId xmlns:a16="http://schemas.microsoft.com/office/drawing/2014/main" id="{27F7B389-E609-4E94-B74E-05E49EBBF1D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tabSelected="1" workbookViewId="0">
      <selection activeCell="B35" sqref="B35"/>
    </sheetView>
  </sheetViews>
  <sheetFormatPr defaultColWidth="19.28515625" defaultRowHeight="15" x14ac:dyDescent="0.25"/>
  <cols>
    <col min="2" max="2" width="34.5703125" customWidth="1"/>
    <col min="3" max="3" width="11.140625" bestFit="1" customWidth="1"/>
    <col min="4" max="4" width="15.85546875" customWidth="1"/>
    <col min="5" max="5" width="16" bestFit="1" customWidth="1"/>
    <col min="6" max="6" width="14.140625" bestFit="1" customWidth="1"/>
    <col min="7" max="7" width="8.5703125" bestFit="1" customWidth="1"/>
    <col min="8" max="8" width="21.140625" customWidth="1"/>
    <col min="9" max="9" width="22" customWidth="1"/>
    <col min="10" max="10" width="15.42578125" bestFit="1" customWidth="1"/>
    <col min="12" max="12" width="13.28515625" bestFit="1" customWidth="1"/>
    <col min="14" max="14" width="13.85546875" bestFit="1" customWidth="1"/>
  </cols>
  <sheetData>
    <row r="1" spans="1:16" x14ac:dyDescent="0.25">
      <c r="A1" s="28" t="s">
        <v>0</v>
      </c>
      <c r="B1" s="28"/>
      <c r="C1" s="28"/>
      <c r="D1" s="28"/>
      <c r="E1" s="28"/>
      <c r="F1" s="28"/>
      <c r="G1" s="28"/>
      <c r="H1" s="28"/>
      <c r="I1" s="28"/>
      <c r="J1" s="28"/>
      <c r="K1" s="28"/>
      <c r="L1" s="28"/>
      <c r="M1" s="28"/>
      <c r="N1" s="28"/>
      <c r="O1" s="28"/>
      <c r="P1" s="28"/>
    </row>
    <row r="2" spans="1:16" x14ac:dyDescent="0.25">
      <c r="A2" s="29" t="s">
        <v>1</v>
      </c>
      <c r="B2" s="30"/>
      <c r="C2" s="1"/>
      <c r="D2" s="2"/>
      <c r="E2" s="1"/>
      <c r="F2" s="1"/>
      <c r="G2" s="1"/>
      <c r="H2" s="1"/>
      <c r="I2" s="1"/>
      <c r="J2" s="1"/>
      <c r="K2" s="1"/>
      <c r="L2" s="1"/>
      <c r="M2" s="3"/>
      <c r="N2" s="1"/>
      <c r="O2" s="1"/>
      <c r="P2" s="4"/>
    </row>
    <row r="3" spans="1:16" x14ac:dyDescent="0.25">
      <c r="A3" s="5">
        <v>1</v>
      </c>
      <c r="B3" s="5">
        <v>2</v>
      </c>
      <c r="C3" s="5">
        <v>3</v>
      </c>
      <c r="D3" s="6">
        <v>4</v>
      </c>
      <c r="E3" s="5">
        <v>5</v>
      </c>
      <c r="F3" s="5">
        <v>6</v>
      </c>
      <c r="G3" s="5">
        <v>7</v>
      </c>
      <c r="H3" s="5">
        <v>8</v>
      </c>
      <c r="I3" s="5">
        <v>9</v>
      </c>
      <c r="J3" s="5">
        <v>10</v>
      </c>
      <c r="K3" s="5">
        <v>11</v>
      </c>
      <c r="L3" s="5">
        <v>12</v>
      </c>
      <c r="M3" s="5">
        <v>13</v>
      </c>
      <c r="N3" s="5">
        <v>14</v>
      </c>
      <c r="O3" s="5">
        <v>15</v>
      </c>
      <c r="P3" s="5">
        <v>16</v>
      </c>
    </row>
    <row r="4" spans="1:16" ht="105" x14ac:dyDescent="0.25">
      <c r="A4" s="7" t="s">
        <v>2</v>
      </c>
      <c r="B4" s="7" t="s">
        <v>3</v>
      </c>
      <c r="C4" s="7" t="s">
        <v>4</v>
      </c>
      <c r="D4" s="7" t="s">
        <v>5</v>
      </c>
      <c r="E4" s="7" t="s">
        <v>6</v>
      </c>
      <c r="F4" s="7" t="s">
        <v>7</v>
      </c>
      <c r="G4" s="7" t="s">
        <v>8</v>
      </c>
      <c r="H4" s="7" t="s">
        <v>9</v>
      </c>
      <c r="I4" s="7" t="s">
        <v>10</v>
      </c>
      <c r="J4" s="7" t="s">
        <v>11</v>
      </c>
      <c r="K4" s="7" t="s">
        <v>12</v>
      </c>
      <c r="L4" s="7" t="s">
        <v>13</v>
      </c>
      <c r="M4" s="7" t="s">
        <v>14</v>
      </c>
      <c r="N4" s="7" t="s">
        <v>15</v>
      </c>
      <c r="O4" s="7" t="s">
        <v>16</v>
      </c>
      <c r="P4" s="7" t="s">
        <v>17</v>
      </c>
    </row>
    <row r="5" spans="1:16" ht="105" x14ac:dyDescent="0.25">
      <c r="A5" s="8" t="s">
        <v>39</v>
      </c>
      <c r="B5" s="8" t="s">
        <v>40</v>
      </c>
      <c r="C5" s="9" t="s">
        <v>18</v>
      </c>
      <c r="D5" s="10">
        <v>45510</v>
      </c>
      <c r="E5" s="9" t="s">
        <v>19</v>
      </c>
      <c r="F5" s="10">
        <v>45513</v>
      </c>
      <c r="G5" s="9" t="s">
        <v>41</v>
      </c>
      <c r="H5" s="8" t="s">
        <v>42</v>
      </c>
      <c r="I5" s="11" t="s">
        <v>43</v>
      </c>
      <c r="J5" s="9" t="s">
        <v>21</v>
      </c>
      <c r="K5" s="8" t="s">
        <v>44</v>
      </c>
      <c r="L5" s="10">
        <v>45537</v>
      </c>
      <c r="M5" s="9" t="s">
        <v>45</v>
      </c>
      <c r="N5" s="12">
        <v>43.65</v>
      </c>
      <c r="O5" s="8" t="s">
        <v>46</v>
      </c>
      <c r="P5" s="8" t="s">
        <v>22</v>
      </c>
    </row>
    <row r="6" spans="1:16" ht="30" x14ac:dyDescent="0.25">
      <c r="A6" s="8" t="s">
        <v>47</v>
      </c>
      <c r="B6" s="8" t="s">
        <v>48</v>
      </c>
      <c r="C6" s="34" t="s">
        <v>27</v>
      </c>
      <c r="D6" s="33" t="s">
        <v>174</v>
      </c>
      <c r="E6" s="33" t="s">
        <v>174</v>
      </c>
      <c r="F6" s="33" t="s">
        <v>174</v>
      </c>
      <c r="G6" s="33" t="s">
        <v>174</v>
      </c>
      <c r="H6" s="33" t="s">
        <v>174</v>
      </c>
      <c r="I6" s="33" t="s">
        <v>174</v>
      </c>
      <c r="J6" s="33" t="s">
        <v>174</v>
      </c>
      <c r="K6" s="8" t="s">
        <v>49</v>
      </c>
      <c r="L6" s="10">
        <v>45537</v>
      </c>
      <c r="M6" s="9" t="s">
        <v>50</v>
      </c>
      <c r="N6" s="12">
        <v>0.46811999999999998</v>
      </c>
      <c r="O6" s="8" t="s">
        <v>51</v>
      </c>
      <c r="P6" s="8" t="s">
        <v>22</v>
      </c>
    </row>
    <row r="7" spans="1:16" ht="30" x14ac:dyDescent="0.25">
      <c r="A7" s="8" t="s">
        <v>47</v>
      </c>
      <c r="B7" s="8" t="s">
        <v>48</v>
      </c>
      <c r="C7" s="34" t="s">
        <v>27</v>
      </c>
      <c r="D7" s="33" t="s">
        <v>174</v>
      </c>
      <c r="E7" s="33" t="s">
        <v>174</v>
      </c>
      <c r="F7" s="33" t="s">
        <v>174</v>
      </c>
      <c r="G7" s="33" t="s">
        <v>174</v>
      </c>
      <c r="H7" s="33" t="s">
        <v>174</v>
      </c>
      <c r="I7" s="33" t="s">
        <v>174</v>
      </c>
      <c r="J7" s="33" t="s">
        <v>174</v>
      </c>
      <c r="K7" s="8" t="s">
        <v>52</v>
      </c>
      <c r="L7" s="10">
        <v>45537</v>
      </c>
      <c r="M7" s="8" t="s">
        <v>53</v>
      </c>
      <c r="N7" s="12">
        <v>2.8574999999999999</v>
      </c>
      <c r="O7" s="8" t="s">
        <v>51</v>
      </c>
      <c r="P7" s="8" t="s">
        <v>22</v>
      </c>
    </row>
    <row r="8" spans="1:16" ht="30" x14ac:dyDescent="0.25">
      <c r="A8" s="8" t="s">
        <v>47</v>
      </c>
      <c r="B8" s="8" t="s">
        <v>48</v>
      </c>
      <c r="C8" s="34" t="s">
        <v>27</v>
      </c>
      <c r="D8" s="33" t="s">
        <v>174</v>
      </c>
      <c r="E8" s="33" t="s">
        <v>174</v>
      </c>
      <c r="F8" s="33" t="s">
        <v>174</v>
      </c>
      <c r="G8" s="33" t="s">
        <v>174</v>
      </c>
      <c r="H8" s="33" t="s">
        <v>174</v>
      </c>
      <c r="I8" s="33" t="s">
        <v>174</v>
      </c>
      <c r="J8" s="33" t="s">
        <v>174</v>
      </c>
      <c r="K8" s="8" t="s">
        <v>54</v>
      </c>
      <c r="L8" s="10">
        <v>45537</v>
      </c>
      <c r="M8" s="8" t="s">
        <v>55</v>
      </c>
      <c r="N8" s="12">
        <v>0.84387999999999996</v>
      </c>
      <c r="O8" s="8" t="s">
        <v>51</v>
      </c>
      <c r="P8" s="8" t="s">
        <v>22</v>
      </c>
    </row>
    <row r="9" spans="1:16" ht="30" x14ac:dyDescent="0.25">
      <c r="A9" s="8" t="s">
        <v>47</v>
      </c>
      <c r="B9" s="8" t="s">
        <v>48</v>
      </c>
      <c r="C9" s="34" t="s">
        <v>27</v>
      </c>
      <c r="D9" s="33" t="s">
        <v>174</v>
      </c>
      <c r="E9" s="33" t="s">
        <v>174</v>
      </c>
      <c r="F9" s="33" t="s">
        <v>174</v>
      </c>
      <c r="G9" s="33" t="s">
        <v>174</v>
      </c>
      <c r="H9" s="33" t="s">
        <v>174</v>
      </c>
      <c r="I9" s="33" t="s">
        <v>174</v>
      </c>
      <c r="J9" s="33" t="s">
        <v>174</v>
      </c>
      <c r="K9" s="8" t="s">
        <v>56</v>
      </c>
      <c r="L9" s="10">
        <v>45537</v>
      </c>
      <c r="M9" s="8" t="s">
        <v>53</v>
      </c>
      <c r="N9" s="12">
        <v>0.85912999999999995</v>
      </c>
      <c r="O9" s="8" t="s">
        <v>51</v>
      </c>
      <c r="P9" s="8" t="s">
        <v>22</v>
      </c>
    </row>
    <row r="10" spans="1:16" ht="30" x14ac:dyDescent="0.25">
      <c r="A10" s="8" t="s">
        <v>47</v>
      </c>
      <c r="B10" s="8" t="s">
        <v>48</v>
      </c>
      <c r="C10" s="34" t="s">
        <v>27</v>
      </c>
      <c r="D10" s="33" t="s">
        <v>174</v>
      </c>
      <c r="E10" s="33" t="s">
        <v>174</v>
      </c>
      <c r="F10" s="33" t="s">
        <v>174</v>
      </c>
      <c r="G10" s="33" t="s">
        <v>174</v>
      </c>
      <c r="H10" s="33" t="s">
        <v>174</v>
      </c>
      <c r="I10" s="33" t="s">
        <v>174</v>
      </c>
      <c r="J10" s="33" t="s">
        <v>174</v>
      </c>
      <c r="K10" s="8" t="s">
        <v>57</v>
      </c>
      <c r="L10" s="10">
        <v>45537</v>
      </c>
      <c r="M10" s="8" t="s">
        <v>58</v>
      </c>
      <c r="N10" s="12">
        <v>0.50712999999999997</v>
      </c>
      <c r="O10" s="8" t="s">
        <v>51</v>
      </c>
      <c r="P10" s="8" t="s">
        <v>22</v>
      </c>
    </row>
    <row r="11" spans="1:16" ht="30" x14ac:dyDescent="0.25">
      <c r="A11" s="8" t="s">
        <v>47</v>
      </c>
      <c r="B11" s="8" t="s">
        <v>48</v>
      </c>
      <c r="C11" s="34" t="s">
        <v>27</v>
      </c>
      <c r="D11" s="33" t="s">
        <v>174</v>
      </c>
      <c r="E11" s="33" t="s">
        <v>174</v>
      </c>
      <c r="F11" s="33" t="s">
        <v>174</v>
      </c>
      <c r="G11" s="33" t="s">
        <v>174</v>
      </c>
      <c r="H11" s="33" t="s">
        <v>174</v>
      </c>
      <c r="I11" s="33" t="s">
        <v>174</v>
      </c>
      <c r="J11" s="33" t="s">
        <v>174</v>
      </c>
      <c r="K11" s="8" t="s">
        <v>59</v>
      </c>
      <c r="L11" s="10">
        <v>45537</v>
      </c>
      <c r="M11" s="8" t="s">
        <v>60</v>
      </c>
      <c r="N11" s="12">
        <v>0.17946000000000001</v>
      </c>
      <c r="O11" s="8" t="s">
        <v>51</v>
      </c>
      <c r="P11" s="8" t="s">
        <v>22</v>
      </c>
    </row>
    <row r="12" spans="1:16" ht="30" x14ac:dyDescent="0.25">
      <c r="A12" s="8" t="s">
        <v>47</v>
      </c>
      <c r="B12" s="8" t="s">
        <v>48</v>
      </c>
      <c r="C12" s="34" t="s">
        <v>27</v>
      </c>
      <c r="D12" s="33" t="s">
        <v>174</v>
      </c>
      <c r="E12" s="33" t="s">
        <v>174</v>
      </c>
      <c r="F12" s="33" t="s">
        <v>174</v>
      </c>
      <c r="G12" s="33" t="s">
        <v>174</v>
      </c>
      <c r="H12" s="33" t="s">
        <v>174</v>
      </c>
      <c r="I12" s="33" t="s">
        <v>174</v>
      </c>
      <c r="J12" s="33" t="s">
        <v>174</v>
      </c>
      <c r="K12" s="8" t="s">
        <v>61</v>
      </c>
      <c r="L12" s="10">
        <v>45537</v>
      </c>
      <c r="M12" s="8" t="s">
        <v>50</v>
      </c>
      <c r="N12" s="12">
        <v>3.705E-2</v>
      </c>
      <c r="O12" s="8" t="s">
        <v>51</v>
      </c>
      <c r="P12" s="8" t="s">
        <v>22</v>
      </c>
    </row>
    <row r="13" spans="1:16" ht="30" x14ac:dyDescent="0.25">
      <c r="A13" s="8" t="s">
        <v>47</v>
      </c>
      <c r="B13" s="8" t="s">
        <v>48</v>
      </c>
      <c r="C13" s="34" t="s">
        <v>27</v>
      </c>
      <c r="D13" s="33" t="s">
        <v>174</v>
      </c>
      <c r="E13" s="33" t="s">
        <v>174</v>
      </c>
      <c r="F13" s="33" t="s">
        <v>174</v>
      </c>
      <c r="G13" s="33" t="s">
        <v>174</v>
      </c>
      <c r="H13" s="33" t="s">
        <v>174</v>
      </c>
      <c r="I13" s="33" t="s">
        <v>174</v>
      </c>
      <c r="J13" s="33" t="s">
        <v>174</v>
      </c>
      <c r="K13" s="8" t="s">
        <v>62</v>
      </c>
      <c r="L13" s="10">
        <v>45537</v>
      </c>
      <c r="M13" s="8" t="s">
        <v>63</v>
      </c>
      <c r="N13" s="12">
        <v>0.98799999999999999</v>
      </c>
      <c r="O13" s="8" t="s">
        <v>51</v>
      </c>
      <c r="P13" s="8" t="s">
        <v>22</v>
      </c>
    </row>
    <row r="14" spans="1:16" ht="30" x14ac:dyDescent="0.25">
      <c r="A14" s="8" t="s">
        <v>47</v>
      </c>
      <c r="B14" s="8" t="s">
        <v>48</v>
      </c>
      <c r="C14" s="34" t="s">
        <v>27</v>
      </c>
      <c r="D14" s="33" t="s">
        <v>174</v>
      </c>
      <c r="E14" s="33" t="s">
        <v>174</v>
      </c>
      <c r="F14" s="33" t="s">
        <v>174</v>
      </c>
      <c r="G14" s="33" t="s">
        <v>174</v>
      </c>
      <c r="H14" s="33" t="s">
        <v>174</v>
      </c>
      <c r="I14" s="33" t="s">
        <v>174</v>
      </c>
      <c r="J14" s="33" t="s">
        <v>174</v>
      </c>
      <c r="K14" s="8" t="s">
        <v>64</v>
      </c>
      <c r="L14" s="10">
        <v>45537</v>
      </c>
      <c r="M14" s="8" t="s">
        <v>65</v>
      </c>
      <c r="N14" s="12">
        <v>0.1263</v>
      </c>
      <c r="O14" s="8" t="s">
        <v>51</v>
      </c>
      <c r="P14" s="8" t="s">
        <v>22</v>
      </c>
    </row>
    <row r="15" spans="1:16" ht="30" x14ac:dyDescent="0.25">
      <c r="A15" s="8" t="s">
        <v>47</v>
      </c>
      <c r="B15" s="8" t="s">
        <v>48</v>
      </c>
      <c r="C15" s="34" t="s">
        <v>27</v>
      </c>
      <c r="D15" s="33" t="s">
        <v>174</v>
      </c>
      <c r="E15" s="33" t="s">
        <v>174</v>
      </c>
      <c r="F15" s="33" t="s">
        <v>174</v>
      </c>
      <c r="G15" s="33" t="s">
        <v>174</v>
      </c>
      <c r="H15" s="33" t="s">
        <v>174</v>
      </c>
      <c r="I15" s="33" t="s">
        <v>174</v>
      </c>
      <c r="J15" s="33" t="s">
        <v>174</v>
      </c>
      <c r="K15" s="8" t="s">
        <v>66</v>
      </c>
      <c r="L15" s="10">
        <v>45537</v>
      </c>
      <c r="M15" s="8" t="s">
        <v>67</v>
      </c>
      <c r="N15" s="12">
        <v>5.5598999999999996E-2</v>
      </c>
      <c r="O15" s="8" t="s">
        <v>51</v>
      </c>
      <c r="P15" s="8" t="s">
        <v>22</v>
      </c>
    </row>
    <row r="16" spans="1:16" ht="45" x14ac:dyDescent="0.25">
      <c r="A16" s="8" t="s">
        <v>68</v>
      </c>
      <c r="B16" s="8" t="s">
        <v>69</v>
      </c>
      <c r="C16" s="34" t="s">
        <v>27</v>
      </c>
      <c r="D16" s="33" t="s">
        <v>174</v>
      </c>
      <c r="E16" s="33" t="s">
        <v>174</v>
      </c>
      <c r="F16" s="33" t="s">
        <v>174</v>
      </c>
      <c r="G16" s="33" t="s">
        <v>174</v>
      </c>
      <c r="H16" s="33" t="s">
        <v>174</v>
      </c>
      <c r="I16" s="33" t="s">
        <v>174</v>
      </c>
      <c r="J16" s="33" t="s">
        <v>174</v>
      </c>
      <c r="K16" s="8" t="s">
        <v>70</v>
      </c>
      <c r="L16" s="10">
        <v>45538</v>
      </c>
      <c r="M16" s="8" t="s">
        <v>71</v>
      </c>
      <c r="N16" s="12">
        <v>1630.73766</v>
      </c>
      <c r="O16" s="8" t="s">
        <v>72</v>
      </c>
      <c r="P16" s="8" t="s">
        <v>22</v>
      </c>
    </row>
    <row r="17" spans="1:16" ht="150" x14ac:dyDescent="0.25">
      <c r="A17" s="8" t="s">
        <v>73</v>
      </c>
      <c r="B17" s="8" t="s">
        <v>74</v>
      </c>
      <c r="C17" s="9" t="s">
        <v>18</v>
      </c>
      <c r="D17" s="10">
        <v>45505</v>
      </c>
      <c r="E17" s="9" t="s">
        <v>19</v>
      </c>
      <c r="F17" s="10">
        <v>45517</v>
      </c>
      <c r="G17" s="9" t="s">
        <v>75</v>
      </c>
      <c r="H17" s="8" t="s">
        <v>76</v>
      </c>
      <c r="I17" s="9" t="s">
        <v>77</v>
      </c>
      <c r="J17" s="9" t="s">
        <v>21</v>
      </c>
      <c r="K17" s="8" t="s">
        <v>78</v>
      </c>
      <c r="L17" s="10">
        <v>45539</v>
      </c>
      <c r="M17" s="8" t="s">
        <v>79</v>
      </c>
      <c r="N17" s="12">
        <v>109.792</v>
      </c>
      <c r="O17" s="8" t="s">
        <v>29</v>
      </c>
      <c r="P17" s="8" t="s">
        <v>22</v>
      </c>
    </row>
    <row r="18" spans="1:16" ht="60" x14ac:dyDescent="0.25">
      <c r="A18" s="8" t="s">
        <v>68</v>
      </c>
      <c r="B18" s="8" t="s">
        <v>80</v>
      </c>
      <c r="C18" s="34" t="s">
        <v>27</v>
      </c>
      <c r="D18" s="33" t="s">
        <v>174</v>
      </c>
      <c r="E18" s="33" t="s">
        <v>174</v>
      </c>
      <c r="F18" s="33" t="s">
        <v>174</v>
      </c>
      <c r="G18" s="33" t="s">
        <v>174</v>
      </c>
      <c r="H18" s="33" t="s">
        <v>174</v>
      </c>
      <c r="I18" s="33" t="s">
        <v>174</v>
      </c>
      <c r="J18" s="33" t="s">
        <v>174</v>
      </c>
      <c r="K18" s="8" t="s">
        <v>81</v>
      </c>
      <c r="L18" s="10">
        <v>45540</v>
      </c>
      <c r="M18" s="8" t="s">
        <v>71</v>
      </c>
      <c r="N18" s="12">
        <v>570.13975000000005</v>
      </c>
      <c r="O18" s="8" t="s">
        <v>72</v>
      </c>
      <c r="P18" s="8" t="s">
        <v>22</v>
      </c>
    </row>
    <row r="19" spans="1:16" ht="45" x14ac:dyDescent="0.25">
      <c r="A19" s="8" t="s">
        <v>82</v>
      </c>
      <c r="B19" s="8" t="s">
        <v>83</v>
      </c>
      <c r="C19" s="34" t="s">
        <v>27</v>
      </c>
      <c r="D19" s="33" t="s">
        <v>174</v>
      </c>
      <c r="E19" s="33" t="s">
        <v>174</v>
      </c>
      <c r="F19" s="33" t="s">
        <v>174</v>
      </c>
      <c r="G19" s="33" t="s">
        <v>174</v>
      </c>
      <c r="H19" s="33" t="s">
        <v>174</v>
      </c>
      <c r="I19" s="33" t="s">
        <v>174</v>
      </c>
      <c r="J19" s="33" t="s">
        <v>174</v>
      </c>
      <c r="K19" s="8" t="s">
        <v>84</v>
      </c>
      <c r="L19" s="10">
        <v>45541</v>
      </c>
      <c r="M19" s="8" t="s">
        <v>85</v>
      </c>
      <c r="N19" s="12">
        <v>37.596800000000002</v>
      </c>
      <c r="O19" s="8" t="s">
        <v>29</v>
      </c>
      <c r="P19" s="8" t="s">
        <v>22</v>
      </c>
    </row>
    <row r="20" spans="1:16" ht="45" x14ac:dyDescent="0.25">
      <c r="A20" s="8" t="s">
        <v>82</v>
      </c>
      <c r="B20" s="8" t="s">
        <v>86</v>
      </c>
      <c r="C20" s="34" t="s">
        <v>27</v>
      </c>
      <c r="D20" s="33" t="s">
        <v>174</v>
      </c>
      <c r="E20" s="33" t="s">
        <v>174</v>
      </c>
      <c r="F20" s="33" t="s">
        <v>174</v>
      </c>
      <c r="G20" s="33" t="s">
        <v>174</v>
      </c>
      <c r="H20" s="33" t="s">
        <v>174</v>
      </c>
      <c r="I20" s="33" t="s">
        <v>174</v>
      </c>
      <c r="J20" s="33" t="s">
        <v>174</v>
      </c>
      <c r="K20" s="8" t="s">
        <v>87</v>
      </c>
      <c r="L20" s="10">
        <v>45541</v>
      </c>
      <c r="M20" s="8" t="s">
        <v>28</v>
      </c>
      <c r="N20" s="12">
        <v>46.145090000000003</v>
      </c>
      <c r="O20" s="8" t="s">
        <v>29</v>
      </c>
      <c r="P20" s="8" t="s">
        <v>22</v>
      </c>
    </row>
    <row r="21" spans="1:16" ht="45" x14ac:dyDescent="0.25">
      <c r="A21" s="8" t="s">
        <v>68</v>
      </c>
      <c r="B21" s="8" t="s">
        <v>88</v>
      </c>
      <c r="C21" s="34" t="s">
        <v>27</v>
      </c>
      <c r="D21" s="33" t="s">
        <v>174</v>
      </c>
      <c r="E21" s="33" t="s">
        <v>174</v>
      </c>
      <c r="F21" s="33" t="s">
        <v>174</v>
      </c>
      <c r="G21" s="33" t="s">
        <v>174</v>
      </c>
      <c r="H21" s="33" t="s">
        <v>174</v>
      </c>
      <c r="I21" s="33" t="s">
        <v>174</v>
      </c>
      <c r="J21" s="33" t="s">
        <v>174</v>
      </c>
      <c r="K21" s="8" t="s">
        <v>89</v>
      </c>
      <c r="L21" s="10">
        <v>45541</v>
      </c>
      <c r="M21" s="8" t="s">
        <v>28</v>
      </c>
      <c r="N21" s="12">
        <v>80.344499999999996</v>
      </c>
      <c r="O21" s="8" t="s">
        <v>29</v>
      </c>
      <c r="P21" s="8" t="s">
        <v>22</v>
      </c>
    </row>
    <row r="22" spans="1:16" ht="45" x14ac:dyDescent="0.25">
      <c r="A22" s="8" t="s">
        <v>68</v>
      </c>
      <c r="B22" s="8" t="s">
        <v>90</v>
      </c>
      <c r="C22" s="34" t="s">
        <v>27</v>
      </c>
      <c r="D22" s="33" t="s">
        <v>174</v>
      </c>
      <c r="E22" s="33" t="s">
        <v>174</v>
      </c>
      <c r="F22" s="33" t="s">
        <v>174</v>
      </c>
      <c r="G22" s="33" t="s">
        <v>174</v>
      </c>
      <c r="H22" s="33" t="s">
        <v>174</v>
      </c>
      <c r="I22" s="33" t="s">
        <v>174</v>
      </c>
      <c r="J22" s="33" t="s">
        <v>174</v>
      </c>
      <c r="K22" s="8" t="s">
        <v>91</v>
      </c>
      <c r="L22" s="10">
        <v>45541</v>
      </c>
      <c r="M22" s="8" t="s">
        <v>71</v>
      </c>
      <c r="N22" s="12">
        <v>12.72475</v>
      </c>
      <c r="O22" s="8" t="s">
        <v>72</v>
      </c>
      <c r="P22" s="8" t="s">
        <v>22</v>
      </c>
    </row>
    <row r="23" spans="1:16" ht="45" x14ac:dyDescent="0.25">
      <c r="A23" s="8" t="s">
        <v>92</v>
      </c>
      <c r="B23" s="8" t="s">
        <v>93</v>
      </c>
      <c r="C23" s="34" t="s">
        <v>27</v>
      </c>
      <c r="D23" s="33" t="s">
        <v>174</v>
      </c>
      <c r="E23" s="33" t="s">
        <v>174</v>
      </c>
      <c r="F23" s="33" t="s">
        <v>174</v>
      </c>
      <c r="G23" s="33" t="s">
        <v>174</v>
      </c>
      <c r="H23" s="33" t="s">
        <v>174</v>
      </c>
      <c r="I23" s="33" t="s">
        <v>174</v>
      </c>
      <c r="J23" s="33" t="s">
        <v>174</v>
      </c>
      <c r="K23" s="8" t="s">
        <v>94</v>
      </c>
      <c r="L23" s="10">
        <v>45542</v>
      </c>
      <c r="M23" s="8" t="s">
        <v>28</v>
      </c>
      <c r="N23" s="12">
        <v>216.86882</v>
      </c>
      <c r="O23" s="8" t="s">
        <v>29</v>
      </c>
      <c r="P23" s="8" t="s">
        <v>22</v>
      </c>
    </row>
    <row r="24" spans="1:16" ht="105" x14ac:dyDescent="0.25">
      <c r="A24" s="8" t="s">
        <v>95</v>
      </c>
      <c r="B24" s="8" t="s">
        <v>96</v>
      </c>
      <c r="C24" s="9" t="s">
        <v>25</v>
      </c>
      <c r="D24" s="10">
        <v>45516</v>
      </c>
      <c r="E24" s="9" t="s">
        <v>19</v>
      </c>
      <c r="F24" s="10">
        <v>45533</v>
      </c>
      <c r="G24" s="9" t="s">
        <v>23</v>
      </c>
      <c r="H24" s="11" t="s">
        <v>97</v>
      </c>
      <c r="I24" s="9" t="s">
        <v>24</v>
      </c>
      <c r="J24" s="9" t="s">
        <v>21</v>
      </c>
      <c r="K24" s="8" t="s">
        <v>98</v>
      </c>
      <c r="L24" s="10">
        <v>45542</v>
      </c>
      <c r="M24" s="8" t="s">
        <v>99</v>
      </c>
      <c r="N24" s="12">
        <v>3.7736399999999999</v>
      </c>
      <c r="O24" s="8" t="s">
        <v>100</v>
      </c>
      <c r="P24" s="8" t="s">
        <v>26</v>
      </c>
    </row>
    <row r="25" spans="1:16" ht="60" x14ac:dyDescent="0.25">
      <c r="A25" s="8" t="s">
        <v>92</v>
      </c>
      <c r="B25" s="8" t="s">
        <v>101</v>
      </c>
      <c r="C25" s="34" t="s">
        <v>27</v>
      </c>
      <c r="D25" s="33" t="s">
        <v>174</v>
      </c>
      <c r="E25" s="33" t="s">
        <v>174</v>
      </c>
      <c r="F25" s="33" t="s">
        <v>174</v>
      </c>
      <c r="G25" s="33" t="s">
        <v>174</v>
      </c>
      <c r="H25" s="33" t="s">
        <v>174</v>
      </c>
      <c r="I25" s="33" t="s">
        <v>174</v>
      </c>
      <c r="J25" s="33" t="s">
        <v>174</v>
      </c>
      <c r="K25" s="8" t="s">
        <v>102</v>
      </c>
      <c r="L25" s="10">
        <v>45542</v>
      </c>
      <c r="M25" s="8" t="s">
        <v>28</v>
      </c>
      <c r="N25" s="12">
        <v>48.961570000000002</v>
      </c>
      <c r="O25" s="8" t="s">
        <v>29</v>
      </c>
      <c r="P25" s="8" t="s">
        <v>22</v>
      </c>
    </row>
    <row r="26" spans="1:16" ht="45" x14ac:dyDescent="0.25">
      <c r="A26" s="8" t="s">
        <v>92</v>
      </c>
      <c r="B26" s="8" t="s">
        <v>103</v>
      </c>
      <c r="C26" s="34" t="s">
        <v>27</v>
      </c>
      <c r="D26" s="33" t="s">
        <v>174</v>
      </c>
      <c r="E26" s="33" t="s">
        <v>174</v>
      </c>
      <c r="F26" s="33" t="s">
        <v>174</v>
      </c>
      <c r="G26" s="33" t="s">
        <v>174</v>
      </c>
      <c r="H26" s="33" t="s">
        <v>174</v>
      </c>
      <c r="I26" s="33" t="s">
        <v>174</v>
      </c>
      <c r="J26" s="33" t="s">
        <v>174</v>
      </c>
      <c r="K26" s="8" t="s">
        <v>104</v>
      </c>
      <c r="L26" s="10">
        <v>45545</v>
      </c>
      <c r="M26" s="8" t="s">
        <v>28</v>
      </c>
      <c r="N26" s="12">
        <v>34.340040000000002</v>
      </c>
      <c r="O26" s="8" t="s">
        <v>29</v>
      </c>
      <c r="P26" s="8" t="s">
        <v>22</v>
      </c>
    </row>
    <row r="27" spans="1:16" ht="75" x14ac:dyDescent="0.25">
      <c r="A27" s="8" t="s">
        <v>105</v>
      </c>
      <c r="B27" s="8" t="s">
        <v>106</v>
      </c>
      <c r="C27" s="9" t="s">
        <v>18</v>
      </c>
      <c r="D27" s="10">
        <v>45509</v>
      </c>
      <c r="E27" s="9" t="s">
        <v>19</v>
      </c>
      <c r="F27" s="10">
        <v>45520</v>
      </c>
      <c r="G27" s="9" t="s">
        <v>20</v>
      </c>
      <c r="H27" s="11" t="s">
        <v>107</v>
      </c>
      <c r="I27" s="9" t="s">
        <v>108</v>
      </c>
      <c r="J27" s="9" t="s">
        <v>21</v>
      </c>
      <c r="K27" s="8" t="s">
        <v>109</v>
      </c>
      <c r="L27" s="10">
        <v>45546</v>
      </c>
      <c r="M27" s="8" t="s">
        <v>110</v>
      </c>
      <c r="N27" s="12">
        <v>5.6501999999999999</v>
      </c>
      <c r="O27" s="8" t="s">
        <v>111</v>
      </c>
      <c r="P27" s="8" t="s">
        <v>22</v>
      </c>
    </row>
    <row r="28" spans="1:16" ht="45" x14ac:dyDescent="0.25">
      <c r="A28" s="8" t="s">
        <v>68</v>
      </c>
      <c r="B28" s="8" t="s">
        <v>112</v>
      </c>
      <c r="C28" s="34" t="s">
        <v>27</v>
      </c>
      <c r="D28" s="33" t="s">
        <v>174</v>
      </c>
      <c r="E28" s="33" t="s">
        <v>174</v>
      </c>
      <c r="F28" s="33" t="s">
        <v>174</v>
      </c>
      <c r="G28" s="33" t="s">
        <v>174</v>
      </c>
      <c r="H28" s="33" t="s">
        <v>174</v>
      </c>
      <c r="I28" s="33" t="s">
        <v>174</v>
      </c>
      <c r="J28" s="33" t="s">
        <v>174</v>
      </c>
      <c r="K28" s="8" t="s">
        <v>113</v>
      </c>
      <c r="L28" s="10">
        <v>45547</v>
      </c>
      <c r="M28" s="8" t="s">
        <v>71</v>
      </c>
      <c r="N28" s="12">
        <v>53.481279999999998</v>
      </c>
      <c r="O28" s="8" t="s">
        <v>72</v>
      </c>
      <c r="P28" s="8" t="s">
        <v>22</v>
      </c>
    </row>
    <row r="29" spans="1:16" ht="120" x14ac:dyDescent="0.25">
      <c r="A29" s="8" t="s">
        <v>114</v>
      </c>
      <c r="B29" s="8" t="s">
        <v>115</v>
      </c>
      <c r="C29" s="9" t="s">
        <v>25</v>
      </c>
      <c r="D29" s="10">
        <v>45527</v>
      </c>
      <c r="E29" s="9" t="s">
        <v>19</v>
      </c>
      <c r="F29" s="10">
        <v>45534</v>
      </c>
      <c r="G29" s="9" t="s">
        <v>23</v>
      </c>
      <c r="H29" s="11" t="s">
        <v>179</v>
      </c>
      <c r="I29" s="9" t="s">
        <v>24</v>
      </c>
      <c r="J29" s="9" t="s">
        <v>21</v>
      </c>
      <c r="K29" s="8" t="s">
        <v>116</v>
      </c>
      <c r="L29" s="10">
        <v>45548</v>
      </c>
      <c r="M29" s="8" t="s">
        <v>117</v>
      </c>
      <c r="N29" s="12">
        <v>4.3469199999999999</v>
      </c>
      <c r="O29" s="8" t="s">
        <v>118</v>
      </c>
      <c r="P29" s="8" t="s">
        <v>26</v>
      </c>
    </row>
    <row r="30" spans="1:16" ht="45" x14ac:dyDescent="0.25">
      <c r="A30" s="8" t="s">
        <v>92</v>
      </c>
      <c r="B30" s="8" t="s">
        <v>119</v>
      </c>
      <c r="C30" s="34" t="s">
        <v>27</v>
      </c>
      <c r="D30" s="33" t="s">
        <v>174</v>
      </c>
      <c r="E30" s="33" t="s">
        <v>174</v>
      </c>
      <c r="F30" s="33" t="s">
        <v>174</v>
      </c>
      <c r="G30" s="33" t="s">
        <v>174</v>
      </c>
      <c r="H30" s="33" t="s">
        <v>174</v>
      </c>
      <c r="I30" s="33" t="s">
        <v>174</v>
      </c>
      <c r="J30" s="33" t="s">
        <v>174</v>
      </c>
      <c r="K30" s="8" t="s">
        <v>120</v>
      </c>
      <c r="L30" s="10">
        <v>45548</v>
      </c>
      <c r="M30" s="8" t="s">
        <v>28</v>
      </c>
      <c r="N30" s="12">
        <v>16.503900000000002</v>
      </c>
      <c r="O30" s="8" t="s">
        <v>29</v>
      </c>
      <c r="P30" s="8" t="s">
        <v>22</v>
      </c>
    </row>
    <row r="31" spans="1:16" ht="75" x14ac:dyDescent="0.25">
      <c r="A31" s="8" t="s">
        <v>121</v>
      </c>
      <c r="B31" s="8" t="s">
        <v>122</v>
      </c>
      <c r="C31" s="9" t="s">
        <v>18</v>
      </c>
      <c r="D31" s="10">
        <v>45547</v>
      </c>
      <c r="E31" s="9" t="s">
        <v>19</v>
      </c>
      <c r="F31" s="10">
        <v>45551</v>
      </c>
      <c r="G31" s="9" t="s">
        <v>30</v>
      </c>
      <c r="H31" s="11" t="s">
        <v>123</v>
      </c>
      <c r="I31" s="9" t="s">
        <v>24</v>
      </c>
      <c r="J31" s="9" t="s">
        <v>21</v>
      </c>
      <c r="K31" s="8" t="s">
        <v>124</v>
      </c>
      <c r="L31" s="10">
        <v>45555</v>
      </c>
      <c r="M31" s="8" t="s">
        <v>125</v>
      </c>
      <c r="N31" s="12">
        <v>28.75</v>
      </c>
      <c r="O31" s="8" t="s">
        <v>126</v>
      </c>
      <c r="P31" s="8" t="s">
        <v>22</v>
      </c>
    </row>
    <row r="32" spans="1:16" ht="90" x14ac:dyDescent="0.25">
      <c r="A32" s="8" t="s">
        <v>127</v>
      </c>
      <c r="B32" s="8" t="s">
        <v>128</v>
      </c>
      <c r="C32" s="9" t="s">
        <v>18</v>
      </c>
      <c r="D32" s="10">
        <v>45552</v>
      </c>
      <c r="E32" s="9" t="s">
        <v>19</v>
      </c>
      <c r="F32" s="10">
        <v>45554</v>
      </c>
      <c r="G32" s="9" t="s">
        <v>41</v>
      </c>
      <c r="H32" s="11" t="s">
        <v>129</v>
      </c>
      <c r="I32" s="9" t="s">
        <v>130</v>
      </c>
      <c r="J32" s="9" t="s">
        <v>21</v>
      </c>
      <c r="K32" s="8" t="s">
        <v>131</v>
      </c>
      <c r="L32" s="10">
        <v>45556</v>
      </c>
      <c r="M32" s="8" t="s">
        <v>45</v>
      </c>
      <c r="N32" s="12">
        <v>28</v>
      </c>
      <c r="O32" s="8" t="s">
        <v>132</v>
      </c>
      <c r="P32" s="8" t="s">
        <v>22</v>
      </c>
    </row>
    <row r="33" spans="1:16" ht="45" x14ac:dyDescent="0.25">
      <c r="A33" s="8" t="s">
        <v>68</v>
      </c>
      <c r="B33" s="8" t="s">
        <v>133</v>
      </c>
      <c r="C33" s="34" t="s">
        <v>27</v>
      </c>
      <c r="D33" s="33" t="s">
        <v>174</v>
      </c>
      <c r="E33" s="33" t="s">
        <v>174</v>
      </c>
      <c r="F33" s="33" t="s">
        <v>174</v>
      </c>
      <c r="G33" s="33" t="s">
        <v>174</v>
      </c>
      <c r="H33" s="33" t="s">
        <v>174</v>
      </c>
      <c r="I33" s="33" t="s">
        <v>174</v>
      </c>
      <c r="J33" s="33" t="s">
        <v>174</v>
      </c>
      <c r="K33" s="8" t="s">
        <v>134</v>
      </c>
      <c r="L33" s="10">
        <v>45558</v>
      </c>
      <c r="M33" s="8" t="s">
        <v>71</v>
      </c>
      <c r="N33" s="12">
        <v>446.32988</v>
      </c>
      <c r="O33" s="8" t="s">
        <v>72</v>
      </c>
      <c r="P33" s="8" t="s">
        <v>22</v>
      </c>
    </row>
    <row r="34" spans="1:16" ht="45" x14ac:dyDescent="0.25">
      <c r="A34" s="8" t="s">
        <v>82</v>
      </c>
      <c r="B34" s="8" t="s">
        <v>135</v>
      </c>
      <c r="C34" s="34" t="s">
        <v>27</v>
      </c>
      <c r="D34" s="33" t="s">
        <v>174</v>
      </c>
      <c r="E34" s="33" t="s">
        <v>174</v>
      </c>
      <c r="F34" s="33" t="s">
        <v>174</v>
      </c>
      <c r="G34" s="33" t="s">
        <v>174</v>
      </c>
      <c r="H34" s="33" t="s">
        <v>174</v>
      </c>
      <c r="I34" s="33" t="s">
        <v>174</v>
      </c>
      <c r="J34" s="33" t="s">
        <v>174</v>
      </c>
      <c r="K34" s="8" t="s">
        <v>136</v>
      </c>
      <c r="L34" s="10">
        <v>45559</v>
      </c>
      <c r="M34" s="8" t="s">
        <v>28</v>
      </c>
      <c r="N34" s="12">
        <v>26.899080000000001</v>
      </c>
      <c r="O34" s="8" t="s">
        <v>29</v>
      </c>
      <c r="P34" s="8" t="s">
        <v>22</v>
      </c>
    </row>
    <row r="35" spans="1:16" ht="261" customHeight="1" x14ac:dyDescent="0.25">
      <c r="A35" s="8" t="s">
        <v>137</v>
      </c>
      <c r="B35" s="8" t="s">
        <v>138</v>
      </c>
      <c r="C35" s="9" t="s">
        <v>18</v>
      </c>
      <c r="D35" s="10">
        <v>45509</v>
      </c>
      <c r="E35" s="9" t="s">
        <v>19</v>
      </c>
      <c r="F35" s="10">
        <v>45520</v>
      </c>
      <c r="G35" s="9" t="s">
        <v>30</v>
      </c>
      <c r="H35" s="11" t="s">
        <v>139</v>
      </c>
      <c r="I35" s="9" t="s">
        <v>140</v>
      </c>
      <c r="J35" s="9" t="s">
        <v>21</v>
      </c>
      <c r="K35" s="8" t="s">
        <v>141</v>
      </c>
      <c r="L35" s="10">
        <v>45560</v>
      </c>
      <c r="M35" s="8" t="s">
        <v>142</v>
      </c>
      <c r="N35" s="12">
        <v>464</v>
      </c>
      <c r="O35" s="8" t="s">
        <v>143</v>
      </c>
      <c r="P35" s="8" t="s">
        <v>22</v>
      </c>
    </row>
    <row r="36" spans="1:16" ht="75" x14ac:dyDescent="0.25">
      <c r="A36" s="8" t="s">
        <v>144</v>
      </c>
      <c r="B36" s="8" t="s">
        <v>145</v>
      </c>
      <c r="C36" s="9" t="s">
        <v>25</v>
      </c>
      <c r="D36" s="10">
        <v>45542</v>
      </c>
      <c r="E36" s="9" t="s">
        <v>19</v>
      </c>
      <c r="F36" s="10">
        <v>45547</v>
      </c>
      <c r="G36" s="9" t="s">
        <v>23</v>
      </c>
      <c r="H36" s="11" t="s">
        <v>175</v>
      </c>
      <c r="I36" s="9" t="s">
        <v>24</v>
      </c>
      <c r="J36" s="9" t="s">
        <v>21</v>
      </c>
      <c r="K36" s="8" t="s">
        <v>146</v>
      </c>
      <c r="L36" s="10">
        <v>45560</v>
      </c>
      <c r="M36" s="8" t="s">
        <v>147</v>
      </c>
      <c r="N36" s="12">
        <v>20.591000000000001</v>
      </c>
      <c r="O36" s="8" t="s">
        <v>148</v>
      </c>
      <c r="P36" s="8" t="s">
        <v>149</v>
      </c>
    </row>
    <row r="37" spans="1:16" ht="210" x14ac:dyDescent="0.25">
      <c r="A37" s="8" t="s">
        <v>150</v>
      </c>
      <c r="B37" s="8" t="s">
        <v>151</v>
      </c>
      <c r="C37" s="9" t="s">
        <v>25</v>
      </c>
      <c r="D37" s="10">
        <v>45548</v>
      </c>
      <c r="E37" s="9" t="s">
        <v>19</v>
      </c>
      <c r="F37" s="10">
        <v>45558</v>
      </c>
      <c r="G37" s="9" t="s">
        <v>23</v>
      </c>
      <c r="H37" s="11" t="s">
        <v>176</v>
      </c>
      <c r="I37" s="9" t="s">
        <v>24</v>
      </c>
      <c r="J37" s="9" t="s">
        <v>21</v>
      </c>
      <c r="K37" s="8" t="s">
        <v>152</v>
      </c>
      <c r="L37" s="10">
        <v>45560</v>
      </c>
      <c r="M37" s="8" t="s">
        <v>153</v>
      </c>
      <c r="N37" s="12">
        <v>3.0963699999999998</v>
      </c>
      <c r="O37" s="8" t="s">
        <v>154</v>
      </c>
      <c r="P37" s="8" t="s">
        <v>155</v>
      </c>
    </row>
    <row r="38" spans="1:16" ht="45" x14ac:dyDescent="0.25">
      <c r="A38" s="8" t="s">
        <v>156</v>
      </c>
      <c r="B38" s="8" t="s">
        <v>157</v>
      </c>
      <c r="C38" s="9" t="s">
        <v>25</v>
      </c>
      <c r="D38" s="10">
        <v>45559</v>
      </c>
      <c r="E38" s="9" t="s">
        <v>19</v>
      </c>
      <c r="F38" s="10">
        <v>45560</v>
      </c>
      <c r="G38" s="9" t="s">
        <v>23</v>
      </c>
      <c r="H38" s="11" t="s">
        <v>177</v>
      </c>
      <c r="I38" s="9" t="s">
        <v>24</v>
      </c>
      <c r="J38" s="9" t="s">
        <v>21</v>
      </c>
      <c r="K38" s="8" t="s">
        <v>158</v>
      </c>
      <c r="L38" s="10">
        <v>45560</v>
      </c>
      <c r="M38" s="8" t="s">
        <v>45</v>
      </c>
      <c r="N38" s="12">
        <v>5.65</v>
      </c>
      <c r="O38" s="8" t="s">
        <v>159</v>
      </c>
      <c r="P38" s="8" t="s">
        <v>32</v>
      </c>
    </row>
    <row r="39" spans="1:16" ht="120" x14ac:dyDescent="0.25">
      <c r="A39" s="8" t="s">
        <v>160</v>
      </c>
      <c r="B39" s="8" t="s">
        <v>161</v>
      </c>
      <c r="C39" s="9" t="s">
        <v>25</v>
      </c>
      <c r="D39" s="10">
        <v>45547</v>
      </c>
      <c r="E39" s="9" t="s">
        <v>19</v>
      </c>
      <c r="F39" s="10">
        <v>45551</v>
      </c>
      <c r="G39" s="9" t="s">
        <v>23</v>
      </c>
      <c r="H39" s="11" t="s">
        <v>178</v>
      </c>
      <c r="I39" s="9" t="s">
        <v>24</v>
      </c>
      <c r="J39" s="9" t="s">
        <v>21</v>
      </c>
      <c r="K39" s="8" t="s">
        <v>162</v>
      </c>
      <c r="L39" s="10">
        <v>45562</v>
      </c>
      <c r="M39" s="8" t="s">
        <v>163</v>
      </c>
      <c r="N39" s="12">
        <v>59.012929999999997</v>
      </c>
      <c r="O39" s="8" t="s">
        <v>164</v>
      </c>
      <c r="P39" s="8" t="s">
        <v>26</v>
      </c>
    </row>
    <row r="40" spans="1:16" ht="395.25" x14ac:dyDescent="0.25">
      <c r="A40" s="8" t="s">
        <v>165</v>
      </c>
      <c r="B40" s="13" t="s">
        <v>166</v>
      </c>
      <c r="C40" s="9" t="s">
        <v>18</v>
      </c>
      <c r="D40" s="10">
        <v>45527</v>
      </c>
      <c r="E40" s="9" t="s">
        <v>19</v>
      </c>
      <c r="F40" s="10">
        <v>45540</v>
      </c>
      <c r="G40" s="9" t="s">
        <v>20</v>
      </c>
      <c r="H40" s="11" t="s">
        <v>167</v>
      </c>
      <c r="I40" s="9" t="s">
        <v>24</v>
      </c>
      <c r="J40" s="9" t="s">
        <v>21</v>
      </c>
      <c r="K40" s="8" t="s">
        <v>168</v>
      </c>
      <c r="L40" s="10">
        <v>45565</v>
      </c>
      <c r="M40" s="8" t="s">
        <v>31</v>
      </c>
      <c r="N40" s="12">
        <v>649.35</v>
      </c>
      <c r="O40" s="8" t="s">
        <v>169</v>
      </c>
      <c r="P40" s="8" t="s">
        <v>22</v>
      </c>
    </row>
    <row r="41" spans="1:16" ht="45" x14ac:dyDescent="0.25">
      <c r="A41" s="8" t="s">
        <v>92</v>
      </c>
      <c r="B41" s="8" t="s">
        <v>170</v>
      </c>
      <c r="C41" s="9" t="s">
        <v>27</v>
      </c>
      <c r="D41" s="33" t="s">
        <v>174</v>
      </c>
      <c r="E41" s="33" t="s">
        <v>174</v>
      </c>
      <c r="F41" s="33" t="s">
        <v>174</v>
      </c>
      <c r="G41" s="33" t="s">
        <v>174</v>
      </c>
      <c r="H41" s="33" t="s">
        <v>174</v>
      </c>
      <c r="I41" s="33" t="s">
        <v>174</v>
      </c>
      <c r="J41" s="33" t="s">
        <v>174</v>
      </c>
      <c r="K41" s="8" t="s">
        <v>171</v>
      </c>
      <c r="L41" s="10">
        <v>45565</v>
      </c>
      <c r="M41" s="8" t="s">
        <v>28</v>
      </c>
      <c r="N41" s="12">
        <v>53.012700000000002</v>
      </c>
      <c r="O41" s="8" t="s">
        <v>29</v>
      </c>
      <c r="P41" s="8" t="s">
        <v>22</v>
      </c>
    </row>
    <row r="42" spans="1:16" ht="45" x14ac:dyDescent="0.25">
      <c r="A42" s="8" t="s">
        <v>68</v>
      </c>
      <c r="B42" s="8" t="s">
        <v>172</v>
      </c>
      <c r="C42" s="9" t="s">
        <v>27</v>
      </c>
      <c r="D42" s="33" t="s">
        <v>174</v>
      </c>
      <c r="E42" s="33" t="s">
        <v>174</v>
      </c>
      <c r="F42" s="33" t="s">
        <v>174</v>
      </c>
      <c r="G42" s="33" t="s">
        <v>174</v>
      </c>
      <c r="H42" s="33" t="s">
        <v>174</v>
      </c>
      <c r="I42" s="33" t="s">
        <v>174</v>
      </c>
      <c r="J42" s="33" t="s">
        <v>174</v>
      </c>
      <c r="K42" s="8" t="s">
        <v>173</v>
      </c>
      <c r="L42" s="10">
        <v>45565</v>
      </c>
      <c r="M42" s="8" t="s">
        <v>71</v>
      </c>
      <c r="N42" s="12">
        <v>200.28149999999999</v>
      </c>
      <c r="O42" s="8" t="s">
        <v>72</v>
      </c>
      <c r="P42" s="8" t="s">
        <v>22</v>
      </c>
    </row>
    <row r="43" spans="1:16" ht="15" customHeight="1" x14ac:dyDescent="0.25">
      <c r="A43" s="31" t="s">
        <v>180</v>
      </c>
      <c r="B43" s="31"/>
      <c r="C43" s="31"/>
      <c r="D43" s="31"/>
      <c r="E43" s="31"/>
      <c r="F43" s="14"/>
      <c r="G43" s="15"/>
      <c r="H43" s="16"/>
      <c r="I43" s="16"/>
      <c r="J43" s="15"/>
      <c r="K43" s="31" t="s">
        <v>181</v>
      </c>
      <c r="L43" s="31"/>
      <c r="M43" s="31"/>
      <c r="N43" s="17"/>
      <c r="O43" s="15"/>
      <c r="P43" s="17"/>
    </row>
    <row r="44" spans="1:16" ht="15" customHeight="1" x14ac:dyDescent="0.25">
      <c r="A44" s="32" t="s">
        <v>33</v>
      </c>
      <c r="B44" s="32"/>
      <c r="C44" s="32"/>
      <c r="D44" s="32"/>
      <c r="E44" s="32"/>
      <c r="F44" s="32"/>
      <c r="G44" s="32"/>
      <c r="H44" s="32"/>
      <c r="I44" s="32"/>
      <c r="J44" s="32"/>
      <c r="K44" s="32"/>
      <c r="L44" s="32"/>
      <c r="M44" s="32"/>
      <c r="N44" s="32"/>
      <c r="O44" s="32"/>
      <c r="P44" s="32"/>
    </row>
    <row r="45" spans="1:16" ht="15" customHeight="1" x14ac:dyDescent="0.25">
      <c r="A45" s="27" t="s">
        <v>1</v>
      </c>
      <c r="B45" s="27"/>
      <c r="C45" s="27"/>
      <c r="D45" s="27"/>
      <c r="E45" s="27"/>
      <c r="F45" s="27"/>
      <c r="G45" s="27"/>
      <c r="H45" s="27"/>
      <c r="I45" s="27"/>
      <c r="J45" s="27"/>
      <c r="K45" s="27"/>
      <c r="L45" s="27"/>
      <c r="M45" s="27"/>
      <c r="N45" s="27"/>
      <c r="O45" s="27"/>
      <c r="P45" s="27"/>
    </row>
    <row r="46" spans="1:16" ht="15.75" x14ac:dyDescent="0.25">
      <c r="A46" s="18">
        <v>1</v>
      </c>
      <c r="B46" s="18">
        <v>2</v>
      </c>
      <c r="C46" s="18">
        <v>3</v>
      </c>
      <c r="D46" s="18">
        <v>4</v>
      </c>
      <c r="E46" s="18">
        <v>5</v>
      </c>
      <c r="F46" s="18">
        <v>6</v>
      </c>
      <c r="G46" s="18">
        <v>7</v>
      </c>
      <c r="H46" s="18">
        <v>8</v>
      </c>
      <c r="I46" s="18">
        <v>9</v>
      </c>
      <c r="J46" s="18">
        <v>10</v>
      </c>
      <c r="K46" s="18">
        <v>11</v>
      </c>
      <c r="L46" s="18">
        <v>12</v>
      </c>
      <c r="M46" s="18">
        <v>13</v>
      </c>
      <c r="N46" s="18">
        <v>14</v>
      </c>
      <c r="O46" s="18">
        <v>15</v>
      </c>
      <c r="P46" s="18">
        <v>16</v>
      </c>
    </row>
    <row r="47" spans="1:16" ht="94.5" x14ac:dyDescent="0.25">
      <c r="A47" s="18" t="s">
        <v>2</v>
      </c>
      <c r="B47" s="18" t="s">
        <v>3</v>
      </c>
      <c r="C47" s="18" t="s">
        <v>4</v>
      </c>
      <c r="D47" s="18" t="s">
        <v>5</v>
      </c>
      <c r="E47" s="18" t="s">
        <v>6</v>
      </c>
      <c r="F47" s="18" t="s">
        <v>7</v>
      </c>
      <c r="G47" s="18" t="s">
        <v>8</v>
      </c>
      <c r="H47" s="18" t="s">
        <v>34</v>
      </c>
      <c r="I47" s="18" t="s">
        <v>35</v>
      </c>
      <c r="J47" s="18" t="s">
        <v>11</v>
      </c>
      <c r="K47" s="18" t="s">
        <v>12</v>
      </c>
      <c r="L47" s="18" t="s">
        <v>13</v>
      </c>
      <c r="M47" s="18" t="s">
        <v>14</v>
      </c>
      <c r="N47" s="18" t="s">
        <v>36</v>
      </c>
      <c r="O47" s="18" t="s">
        <v>16</v>
      </c>
      <c r="P47" s="18" t="s">
        <v>17</v>
      </c>
    </row>
    <row r="48" spans="1:16" ht="173.25" x14ac:dyDescent="0.25">
      <c r="A48" s="19" t="s">
        <v>182</v>
      </c>
      <c r="B48" s="20" t="s">
        <v>183</v>
      </c>
      <c r="C48" s="21" t="s">
        <v>18</v>
      </c>
      <c r="D48" s="10">
        <v>45461</v>
      </c>
      <c r="E48" s="21" t="s">
        <v>19</v>
      </c>
      <c r="F48" s="10">
        <v>45470</v>
      </c>
      <c r="G48" s="22">
        <v>5</v>
      </c>
      <c r="H48" s="19" t="s">
        <v>184</v>
      </c>
      <c r="I48" s="23" t="s">
        <v>24</v>
      </c>
      <c r="J48" s="24" t="s">
        <v>21</v>
      </c>
      <c r="K48" s="25" t="s">
        <v>185</v>
      </c>
      <c r="L48" s="10">
        <v>45538</v>
      </c>
      <c r="M48" s="25" t="s">
        <v>186</v>
      </c>
      <c r="N48" s="26">
        <f>2649375/100000</f>
        <v>26.493749999999999</v>
      </c>
      <c r="O48" s="21" t="s">
        <v>37</v>
      </c>
      <c r="P48" s="26"/>
    </row>
    <row r="49" spans="1:16" ht="173.25" x14ac:dyDescent="0.25">
      <c r="A49" s="19" t="s">
        <v>182</v>
      </c>
      <c r="B49" s="20" t="s">
        <v>187</v>
      </c>
      <c r="C49" s="21" t="s">
        <v>18</v>
      </c>
      <c r="D49" s="10">
        <v>45461</v>
      </c>
      <c r="E49" s="21" t="s">
        <v>19</v>
      </c>
      <c r="F49" s="10">
        <v>45470</v>
      </c>
      <c r="G49" s="22">
        <v>5</v>
      </c>
      <c r="H49" s="19" t="s">
        <v>184</v>
      </c>
      <c r="I49" s="23" t="s">
        <v>24</v>
      </c>
      <c r="J49" s="24" t="s">
        <v>21</v>
      </c>
      <c r="K49" s="25" t="s">
        <v>188</v>
      </c>
      <c r="L49" s="10">
        <v>45538</v>
      </c>
      <c r="M49" s="25" t="s">
        <v>189</v>
      </c>
      <c r="N49" s="26">
        <f>3974063/100000</f>
        <v>39.740630000000003</v>
      </c>
      <c r="O49" s="21" t="s">
        <v>37</v>
      </c>
      <c r="P49" s="26"/>
    </row>
    <row r="50" spans="1:16" ht="173.25" x14ac:dyDescent="0.25">
      <c r="A50" s="19" t="s">
        <v>182</v>
      </c>
      <c r="B50" s="20" t="s">
        <v>190</v>
      </c>
      <c r="C50" s="21" t="s">
        <v>18</v>
      </c>
      <c r="D50" s="10">
        <v>45461</v>
      </c>
      <c r="E50" s="21" t="s">
        <v>19</v>
      </c>
      <c r="F50" s="10">
        <v>45470</v>
      </c>
      <c r="G50" s="22">
        <v>5</v>
      </c>
      <c r="H50" s="19" t="s">
        <v>184</v>
      </c>
      <c r="I50" s="23" t="s">
        <v>24</v>
      </c>
      <c r="J50" s="24" t="s">
        <v>21</v>
      </c>
      <c r="K50" s="25" t="s">
        <v>191</v>
      </c>
      <c r="L50" s="10">
        <v>45538</v>
      </c>
      <c r="M50" s="25" t="s">
        <v>192</v>
      </c>
      <c r="N50" s="26">
        <f>6623438/100000</f>
        <v>66.234380000000002</v>
      </c>
      <c r="O50" s="21" t="s">
        <v>37</v>
      </c>
      <c r="P50" s="26"/>
    </row>
    <row r="51" spans="1:16" ht="173.25" x14ac:dyDescent="0.25">
      <c r="A51" s="19" t="s">
        <v>182</v>
      </c>
      <c r="B51" s="20" t="s">
        <v>193</v>
      </c>
      <c r="C51" s="21" t="s">
        <v>18</v>
      </c>
      <c r="D51" s="10">
        <v>45461</v>
      </c>
      <c r="E51" s="21" t="s">
        <v>19</v>
      </c>
      <c r="F51" s="10">
        <v>45470</v>
      </c>
      <c r="G51" s="22">
        <v>5</v>
      </c>
      <c r="H51" s="19" t="s">
        <v>184</v>
      </c>
      <c r="I51" s="23" t="s">
        <v>24</v>
      </c>
      <c r="J51" s="24" t="s">
        <v>21</v>
      </c>
      <c r="K51" s="25" t="s">
        <v>194</v>
      </c>
      <c r="L51" s="10">
        <v>45538</v>
      </c>
      <c r="M51" s="25" t="s">
        <v>189</v>
      </c>
      <c r="N51" s="26">
        <f>1646769/100000</f>
        <v>16.467690000000001</v>
      </c>
      <c r="O51" s="21" t="s">
        <v>37</v>
      </c>
      <c r="P51" s="26"/>
    </row>
    <row r="52" spans="1:16" ht="173.25" x14ac:dyDescent="0.25">
      <c r="A52" s="19" t="s">
        <v>182</v>
      </c>
      <c r="B52" s="20" t="s">
        <v>195</v>
      </c>
      <c r="C52" s="21" t="s">
        <v>18</v>
      </c>
      <c r="D52" s="10">
        <v>45461</v>
      </c>
      <c r="E52" s="21" t="s">
        <v>19</v>
      </c>
      <c r="F52" s="10">
        <v>45470</v>
      </c>
      <c r="G52" s="22">
        <v>5</v>
      </c>
      <c r="H52" s="19" t="s">
        <v>184</v>
      </c>
      <c r="I52" s="23" t="s">
        <v>24</v>
      </c>
      <c r="J52" s="24" t="s">
        <v>21</v>
      </c>
      <c r="K52" s="25" t="s">
        <v>196</v>
      </c>
      <c r="L52" s="10">
        <v>45538</v>
      </c>
      <c r="M52" s="25" t="s">
        <v>192</v>
      </c>
      <c r="N52" s="26">
        <f>2470153/100000</f>
        <v>24.701530000000002</v>
      </c>
      <c r="O52" s="21" t="s">
        <v>37</v>
      </c>
      <c r="P52" s="26"/>
    </row>
    <row r="53" spans="1:16" ht="173.25" x14ac:dyDescent="0.25">
      <c r="A53" s="19" t="s">
        <v>182</v>
      </c>
      <c r="B53" s="20" t="s">
        <v>197</v>
      </c>
      <c r="C53" s="21" t="s">
        <v>18</v>
      </c>
      <c r="D53" s="10">
        <v>45461</v>
      </c>
      <c r="E53" s="21" t="s">
        <v>19</v>
      </c>
      <c r="F53" s="10">
        <v>45470</v>
      </c>
      <c r="G53" s="22">
        <v>5</v>
      </c>
      <c r="H53" s="19" t="s">
        <v>184</v>
      </c>
      <c r="I53" s="23" t="s">
        <v>24</v>
      </c>
      <c r="J53" s="24" t="s">
        <v>21</v>
      </c>
      <c r="K53" s="25" t="s">
        <v>198</v>
      </c>
      <c r="L53" s="10">
        <v>45538</v>
      </c>
      <c r="M53" s="25" t="s">
        <v>199</v>
      </c>
      <c r="N53" s="26">
        <f>4116922/100000</f>
        <v>41.169220000000003</v>
      </c>
      <c r="O53" s="21" t="s">
        <v>37</v>
      </c>
      <c r="P53" s="26"/>
    </row>
    <row r="54" spans="1:16" ht="173.25" x14ac:dyDescent="0.25">
      <c r="A54" s="19" t="s">
        <v>182</v>
      </c>
      <c r="B54" s="20" t="s">
        <v>200</v>
      </c>
      <c r="C54" s="21" t="s">
        <v>18</v>
      </c>
      <c r="D54" s="10">
        <v>45461</v>
      </c>
      <c r="E54" s="21" t="s">
        <v>19</v>
      </c>
      <c r="F54" s="10">
        <v>45470</v>
      </c>
      <c r="G54" s="22">
        <v>5</v>
      </c>
      <c r="H54" s="19" t="s">
        <v>184</v>
      </c>
      <c r="I54" s="23" t="s">
        <v>24</v>
      </c>
      <c r="J54" s="24" t="s">
        <v>21</v>
      </c>
      <c r="K54" s="25" t="s">
        <v>201</v>
      </c>
      <c r="L54" s="10">
        <v>45538</v>
      </c>
      <c r="M54" s="25" t="s">
        <v>189</v>
      </c>
      <c r="N54" s="26">
        <f>3789044/100000</f>
        <v>37.890439999999998</v>
      </c>
      <c r="O54" s="21" t="s">
        <v>37</v>
      </c>
      <c r="P54" s="26"/>
    </row>
    <row r="55" spans="1:16" ht="173.25" x14ac:dyDescent="0.25">
      <c r="A55" s="19" t="s">
        <v>182</v>
      </c>
      <c r="B55" s="20" t="s">
        <v>202</v>
      </c>
      <c r="C55" s="21" t="s">
        <v>18</v>
      </c>
      <c r="D55" s="10">
        <v>45461</v>
      </c>
      <c r="E55" s="21" t="s">
        <v>19</v>
      </c>
      <c r="F55" s="10">
        <v>45470</v>
      </c>
      <c r="G55" s="22">
        <v>5</v>
      </c>
      <c r="H55" s="19" t="s">
        <v>184</v>
      </c>
      <c r="I55" s="23" t="s">
        <v>24</v>
      </c>
      <c r="J55" s="24" t="s">
        <v>21</v>
      </c>
      <c r="K55" s="25" t="s">
        <v>203</v>
      </c>
      <c r="L55" s="10">
        <v>45538</v>
      </c>
      <c r="M55" s="25" t="s">
        <v>199</v>
      </c>
      <c r="N55" s="26">
        <f>5683567/100000</f>
        <v>56.83567</v>
      </c>
      <c r="O55" s="21" t="s">
        <v>37</v>
      </c>
      <c r="P55" s="26"/>
    </row>
    <row r="56" spans="1:16" ht="173.25" x14ac:dyDescent="0.25">
      <c r="A56" s="19" t="s">
        <v>182</v>
      </c>
      <c r="B56" s="20" t="s">
        <v>204</v>
      </c>
      <c r="C56" s="21" t="s">
        <v>18</v>
      </c>
      <c r="D56" s="10">
        <v>45461</v>
      </c>
      <c r="E56" s="21" t="s">
        <v>19</v>
      </c>
      <c r="F56" s="10">
        <v>45470</v>
      </c>
      <c r="G56" s="22">
        <v>5</v>
      </c>
      <c r="H56" s="19" t="s">
        <v>184</v>
      </c>
      <c r="I56" s="23" t="s">
        <v>24</v>
      </c>
      <c r="J56" s="24" t="s">
        <v>21</v>
      </c>
      <c r="K56" s="25" t="s">
        <v>205</v>
      </c>
      <c r="L56" s="10">
        <v>45538</v>
      </c>
      <c r="M56" s="25" t="s">
        <v>192</v>
      </c>
      <c r="N56" s="26">
        <f>9472611/100000</f>
        <v>94.726110000000006</v>
      </c>
      <c r="O56" s="21" t="s">
        <v>37</v>
      </c>
      <c r="P56" s="26"/>
    </row>
    <row r="57" spans="1:16" ht="378" x14ac:dyDescent="0.25">
      <c r="A57" s="19" t="s">
        <v>206</v>
      </c>
      <c r="B57" s="20" t="s">
        <v>207</v>
      </c>
      <c r="C57" s="21" t="s">
        <v>18</v>
      </c>
      <c r="D57" s="10">
        <v>45499</v>
      </c>
      <c r="E57" s="21" t="s">
        <v>19</v>
      </c>
      <c r="F57" s="10">
        <v>45512</v>
      </c>
      <c r="G57" s="22">
        <v>13</v>
      </c>
      <c r="H57" s="19" t="s">
        <v>208</v>
      </c>
      <c r="I57" s="19" t="s">
        <v>259</v>
      </c>
      <c r="J57" s="24" t="s">
        <v>21</v>
      </c>
      <c r="K57" s="25" t="s">
        <v>209</v>
      </c>
      <c r="L57" s="10">
        <v>45540</v>
      </c>
      <c r="M57" s="25" t="s">
        <v>210</v>
      </c>
      <c r="N57" s="26">
        <f>9422400/100000</f>
        <v>94.224000000000004</v>
      </c>
      <c r="O57" s="21" t="s">
        <v>211</v>
      </c>
      <c r="P57" s="26"/>
    </row>
    <row r="58" spans="1:16" ht="126" x14ac:dyDescent="0.25">
      <c r="A58" s="19" t="s">
        <v>212</v>
      </c>
      <c r="B58" s="20" t="s">
        <v>213</v>
      </c>
      <c r="C58" s="21" t="s">
        <v>18</v>
      </c>
      <c r="D58" s="10">
        <v>45493</v>
      </c>
      <c r="E58" s="21" t="s">
        <v>19</v>
      </c>
      <c r="F58" s="10">
        <v>45503</v>
      </c>
      <c r="G58" s="22">
        <v>3</v>
      </c>
      <c r="H58" s="19" t="s">
        <v>214</v>
      </c>
      <c r="I58" s="23" t="s">
        <v>24</v>
      </c>
      <c r="J58" s="24" t="s">
        <v>21</v>
      </c>
      <c r="K58" s="25" t="s">
        <v>215</v>
      </c>
      <c r="L58" s="10">
        <v>45542</v>
      </c>
      <c r="M58" s="25" t="s">
        <v>216</v>
      </c>
      <c r="N58" s="26">
        <f>2575000/100000</f>
        <v>25.75</v>
      </c>
      <c r="O58" s="21" t="s">
        <v>38</v>
      </c>
      <c r="P58" s="26"/>
    </row>
    <row r="59" spans="1:16" ht="94.5" x14ac:dyDescent="0.25">
      <c r="A59" s="19" t="s">
        <v>217</v>
      </c>
      <c r="B59" s="20" t="s">
        <v>218</v>
      </c>
      <c r="C59" s="21" t="s">
        <v>25</v>
      </c>
      <c r="D59" s="10">
        <v>45458</v>
      </c>
      <c r="E59" s="21" t="s">
        <v>19</v>
      </c>
      <c r="F59" s="10">
        <v>45490</v>
      </c>
      <c r="G59" s="22">
        <v>2</v>
      </c>
      <c r="H59" s="19" t="s">
        <v>219</v>
      </c>
      <c r="I59" s="19" t="s">
        <v>220</v>
      </c>
      <c r="J59" s="24" t="s">
        <v>21</v>
      </c>
      <c r="K59" s="25" t="s">
        <v>221</v>
      </c>
      <c r="L59" s="10">
        <v>45544</v>
      </c>
      <c r="M59" s="25" t="s">
        <v>222</v>
      </c>
      <c r="N59" s="26">
        <f>11125000/100000</f>
        <v>111.25</v>
      </c>
      <c r="O59" s="21" t="s">
        <v>223</v>
      </c>
      <c r="P59" s="26" t="s">
        <v>224</v>
      </c>
    </row>
    <row r="60" spans="1:16" ht="126" x14ac:dyDescent="0.25">
      <c r="A60" s="19" t="s">
        <v>225</v>
      </c>
      <c r="B60" s="20" t="s">
        <v>226</v>
      </c>
      <c r="C60" s="21" t="s">
        <v>18</v>
      </c>
      <c r="D60" s="10">
        <v>45532</v>
      </c>
      <c r="E60" s="21" t="s">
        <v>19</v>
      </c>
      <c r="F60" s="10">
        <v>45539</v>
      </c>
      <c r="G60" s="22">
        <v>2</v>
      </c>
      <c r="H60" s="19" t="s">
        <v>227</v>
      </c>
      <c r="I60" s="23" t="s">
        <v>24</v>
      </c>
      <c r="J60" s="24" t="s">
        <v>21</v>
      </c>
      <c r="K60" s="25" t="s">
        <v>228</v>
      </c>
      <c r="L60" s="10">
        <v>45545</v>
      </c>
      <c r="M60" s="25" t="s">
        <v>229</v>
      </c>
      <c r="N60" s="26">
        <f>247500000/100000</f>
        <v>2475</v>
      </c>
      <c r="O60" s="21" t="s">
        <v>230</v>
      </c>
      <c r="P60" s="26"/>
    </row>
    <row r="61" spans="1:16" ht="126" x14ac:dyDescent="0.25">
      <c r="A61" s="19" t="s">
        <v>231</v>
      </c>
      <c r="B61" s="20" t="s">
        <v>232</v>
      </c>
      <c r="C61" s="21" t="s">
        <v>18</v>
      </c>
      <c r="D61" s="10">
        <v>45485</v>
      </c>
      <c r="E61" s="21" t="s">
        <v>19</v>
      </c>
      <c r="F61" s="10">
        <v>45491</v>
      </c>
      <c r="G61" s="22">
        <v>6</v>
      </c>
      <c r="H61" s="19" t="s">
        <v>233</v>
      </c>
      <c r="I61" s="19" t="s">
        <v>234</v>
      </c>
      <c r="J61" s="24" t="s">
        <v>21</v>
      </c>
      <c r="K61" s="25" t="s">
        <v>235</v>
      </c>
      <c r="L61" s="10">
        <v>45546</v>
      </c>
      <c r="M61" s="25" t="s">
        <v>236</v>
      </c>
      <c r="N61" s="26">
        <f>33500000/100000</f>
        <v>335</v>
      </c>
      <c r="O61" s="21" t="s">
        <v>237</v>
      </c>
      <c r="P61" s="26"/>
    </row>
    <row r="62" spans="1:16" ht="141.75" x14ac:dyDescent="0.25">
      <c r="A62" s="19" t="s">
        <v>238</v>
      </c>
      <c r="B62" s="20" t="s">
        <v>239</v>
      </c>
      <c r="C62" s="21" t="s">
        <v>18</v>
      </c>
      <c r="D62" s="10">
        <v>45495</v>
      </c>
      <c r="E62" s="21" t="s">
        <v>19</v>
      </c>
      <c r="F62" s="10">
        <v>45505</v>
      </c>
      <c r="G62" s="22">
        <v>2</v>
      </c>
      <c r="H62" s="19" t="s">
        <v>240</v>
      </c>
      <c r="I62" s="23" t="s">
        <v>24</v>
      </c>
      <c r="J62" s="24" t="s">
        <v>21</v>
      </c>
      <c r="K62" s="25" t="s">
        <v>241</v>
      </c>
      <c r="L62" s="10">
        <v>45547</v>
      </c>
      <c r="M62" s="25" t="s">
        <v>236</v>
      </c>
      <c r="N62" s="26">
        <f>1950000/100000</f>
        <v>19.5</v>
      </c>
      <c r="O62" s="21" t="s">
        <v>38</v>
      </c>
      <c r="P62" s="26"/>
    </row>
    <row r="63" spans="1:16" ht="110.25" x14ac:dyDescent="0.25">
      <c r="A63" s="19" t="s">
        <v>242</v>
      </c>
      <c r="B63" s="20" t="s">
        <v>243</v>
      </c>
      <c r="C63" s="21" t="s">
        <v>18</v>
      </c>
      <c r="D63" s="10">
        <v>45483</v>
      </c>
      <c r="E63" s="21" t="s">
        <v>19</v>
      </c>
      <c r="F63" s="10">
        <v>45523</v>
      </c>
      <c r="G63" s="22">
        <v>2</v>
      </c>
      <c r="H63" s="19" t="s">
        <v>244</v>
      </c>
      <c r="I63" s="23" t="s">
        <v>24</v>
      </c>
      <c r="J63" s="24" t="s">
        <v>21</v>
      </c>
      <c r="K63" s="25" t="s">
        <v>245</v>
      </c>
      <c r="L63" s="10">
        <v>45553</v>
      </c>
      <c r="M63" s="25" t="s">
        <v>246</v>
      </c>
      <c r="N63" s="26">
        <f>5087596/100000</f>
        <v>50.875959999999999</v>
      </c>
      <c r="O63" s="21" t="s">
        <v>247</v>
      </c>
      <c r="P63" s="26"/>
    </row>
    <row r="64" spans="1:16" ht="126" x14ac:dyDescent="0.25">
      <c r="A64" s="19" t="s">
        <v>248</v>
      </c>
      <c r="B64" s="20" t="s">
        <v>249</v>
      </c>
      <c r="C64" s="21" t="s">
        <v>18</v>
      </c>
      <c r="D64" s="10">
        <v>45517</v>
      </c>
      <c r="E64" s="21" t="s">
        <v>19</v>
      </c>
      <c r="F64" s="10">
        <v>45528</v>
      </c>
      <c r="G64" s="22">
        <v>3</v>
      </c>
      <c r="H64" s="19" t="s">
        <v>250</v>
      </c>
      <c r="I64" s="23" t="s">
        <v>24</v>
      </c>
      <c r="J64" s="24" t="s">
        <v>21</v>
      </c>
      <c r="K64" s="25" t="s">
        <v>251</v>
      </c>
      <c r="L64" s="10">
        <v>45562</v>
      </c>
      <c r="M64" s="25" t="s">
        <v>192</v>
      </c>
      <c r="N64" s="26">
        <f>3679456/100000</f>
        <v>36.794559999999997</v>
      </c>
      <c r="O64" s="21" t="s">
        <v>37</v>
      </c>
      <c r="P64" s="26"/>
    </row>
    <row r="65" spans="1:16" ht="126" x14ac:dyDescent="0.25">
      <c r="A65" s="19" t="s">
        <v>248</v>
      </c>
      <c r="B65" s="20" t="s">
        <v>252</v>
      </c>
      <c r="C65" s="21" t="s">
        <v>18</v>
      </c>
      <c r="D65" s="10">
        <v>45517</v>
      </c>
      <c r="E65" s="21" t="s">
        <v>19</v>
      </c>
      <c r="F65" s="10">
        <v>45528</v>
      </c>
      <c r="G65" s="22">
        <v>3</v>
      </c>
      <c r="H65" s="19" t="s">
        <v>250</v>
      </c>
      <c r="I65" s="23" t="s">
        <v>24</v>
      </c>
      <c r="J65" s="24" t="s">
        <v>21</v>
      </c>
      <c r="K65" s="25" t="s">
        <v>253</v>
      </c>
      <c r="L65" s="10">
        <v>45565</v>
      </c>
      <c r="M65" s="25" t="s">
        <v>199</v>
      </c>
      <c r="N65" s="26">
        <f>2548000/100000</f>
        <v>25.48</v>
      </c>
      <c r="O65" s="21" t="s">
        <v>37</v>
      </c>
      <c r="P65" s="26"/>
    </row>
    <row r="66" spans="1:16" ht="157.5" x14ac:dyDescent="0.25">
      <c r="A66" s="19" t="s">
        <v>248</v>
      </c>
      <c r="B66" s="20" t="s">
        <v>254</v>
      </c>
      <c r="C66" s="21" t="s">
        <v>18</v>
      </c>
      <c r="D66" s="10">
        <v>45517</v>
      </c>
      <c r="E66" s="21" t="s">
        <v>19</v>
      </c>
      <c r="F66" s="10">
        <v>45528</v>
      </c>
      <c r="G66" s="22">
        <v>3</v>
      </c>
      <c r="H66" s="19" t="s">
        <v>250</v>
      </c>
      <c r="I66" s="23" t="s">
        <v>24</v>
      </c>
      <c r="J66" s="24" t="s">
        <v>21</v>
      </c>
      <c r="K66" s="25" t="s">
        <v>255</v>
      </c>
      <c r="L66" s="10">
        <v>45565</v>
      </c>
      <c r="M66" s="25" t="s">
        <v>256</v>
      </c>
      <c r="N66" s="26">
        <f>3607145.2/100000</f>
        <v>36.071452000000001</v>
      </c>
      <c r="O66" s="21" t="s">
        <v>37</v>
      </c>
      <c r="P66" s="26"/>
    </row>
    <row r="67" spans="1:16" ht="157.5" x14ac:dyDescent="0.25">
      <c r="A67" s="19" t="s">
        <v>248</v>
      </c>
      <c r="B67" s="20" t="s">
        <v>257</v>
      </c>
      <c r="C67" s="21" t="s">
        <v>18</v>
      </c>
      <c r="D67" s="10">
        <v>45517</v>
      </c>
      <c r="E67" s="21" t="s">
        <v>19</v>
      </c>
      <c r="F67" s="10">
        <v>45528</v>
      </c>
      <c r="G67" s="22">
        <v>3</v>
      </c>
      <c r="H67" s="19" t="s">
        <v>250</v>
      </c>
      <c r="I67" s="23" t="s">
        <v>24</v>
      </c>
      <c r="J67" s="24" t="s">
        <v>21</v>
      </c>
      <c r="K67" s="25" t="s">
        <v>258</v>
      </c>
      <c r="L67" s="10">
        <v>45565</v>
      </c>
      <c r="M67" s="25" t="s">
        <v>192</v>
      </c>
      <c r="N67" s="26">
        <f>5410717.8/100000</f>
        <v>54.107177999999998</v>
      </c>
      <c r="O67" s="21" t="s">
        <v>37</v>
      </c>
      <c r="P67" s="26"/>
    </row>
  </sheetData>
  <mergeCells count="6">
    <mergeCell ref="A45:P45"/>
    <mergeCell ref="A1:P1"/>
    <mergeCell ref="A2:B2"/>
    <mergeCell ref="A43:E43"/>
    <mergeCell ref="K43:M43"/>
    <mergeCell ref="A44:P4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Bardhan(Purchase Operator)</dc:creator>
  <cp:lastModifiedBy>Manas Bardhan(Purchase Operator)</cp:lastModifiedBy>
  <dcterms:created xsi:type="dcterms:W3CDTF">2015-06-05T18:17:20Z</dcterms:created>
  <dcterms:modified xsi:type="dcterms:W3CDTF">2024-10-03T06:37:57Z</dcterms:modified>
</cp:coreProperties>
</file>